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5" yWindow="-15" windowWidth="21720" windowHeight="6465"/>
  </bookViews>
  <sheets>
    <sheet name="Pegagogika_Mu_ST" sheetId="1" r:id="rId1"/>
    <sheet name="M1_AK" sheetId="3" r:id="rId2"/>
    <sheet name="M2_WPiWiTP" sheetId="14" r:id="rId3"/>
    <sheet name="M3_EPiWiWDwRZ" sheetId="19" r:id="rId4"/>
    <sheet name="M4_EMiI" sheetId="11" r:id="rId5"/>
    <sheet name="M5_POWiP" sheetId="6" r:id="rId6"/>
    <sheet name="M6_PSiS" sheetId="17" r:id="rId7"/>
    <sheet name="M7_RZz TS" sheetId="16" r:id="rId8"/>
  </sheets>
  <definedNames>
    <definedName name="_xlnm._FilterDatabase" localSheetId="1" hidden="1">M1_AK!$A$9:$O$17</definedName>
    <definedName name="_xlnm._FilterDatabase" localSheetId="4" hidden="1">M4_EMiI!$A$8:$O$15</definedName>
    <definedName name="_xlnm._FilterDatabase" localSheetId="5" hidden="1">M5_POWiP!$A$8:$O$20</definedName>
    <definedName name="_xlnm._FilterDatabase" localSheetId="0" hidden="1">Pegagogika_Mu_ST!$A$10:$O$22</definedName>
    <definedName name="_xlnm.Print_Area" localSheetId="1">M1_AK!$A$1:$AD$31</definedName>
    <definedName name="_xlnm.Print_Area" localSheetId="2">M2_WPiWiTP!$A$1:$AD$36</definedName>
    <definedName name="_xlnm.Print_Area" localSheetId="3">M3_EPiWiWDwRZ!$A$1:$AD$34</definedName>
    <definedName name="_xlnm.Print_Area" localSheetId="4">M4_EMiI!$A$1:$AD$47</definedName>
    <definedName name="_xlnm.Print_Area" localSheetId="5">M5_POWiP!$A$1:$AD$29</definedName>
    <definedName name="_xlnm.Print_Area" localSheetId="6">M6_PSiS!$A$1:$AD$31</definedName>
    <definedName name="_xlnm.Print_Area" localSheetId="7">'M7_RZz TS'!$A$1:$AD$28</definedName>
    <definedName name="_xlnm.Print_Area" localSheetId="0">Pegagogika_Mu_ST!$A$1:$AD$59</definedName>
    <definedName name="Print_Area" localSheetId="1">M1_AK!$A$1:$AD$30</definedName>
    <definedName name="Print_Area" localSheetId="4">M4_EMiI!$A$1:$AD$47</definedName>
    <definedName name="Print_Area" localSheetId="5">M5_POWiP!$A$1:$AD$27</definedName>
    <definedName name="Print_Area" localSheetId="0">Pegagogika_Mu_ST!$A$1:$AD$57</definedName>
    <definedName name="Print_Titles" localSheetId="0">Pegagogika_Mu_ST!$5:$7</definedName>
    <definedName name="_xlnm.Print_Titles" localSheetId="0">Pegagogika_Mu_ST!$5:$7</definedName>
  </definedNames>
  <calcPr calcId="125725"/>
</workbook>
</file>

<file path=xl/calcChain.xml><?xml version="1.0" encoding="utf-8"?>
<calcChain xmlns="http://schemas.openxmlformats.org/spreadsheetml/2006/main">
  <c r="E14" i="3"/>
  <c r="J39" i="11"/>
  <c r="P39"/>
  <c r="R39"/>
  <c r="H39"/>
  <c r="I39"/>
  <c r="G39"/>
  <c r="W45" i="1"/>
  <c r="AC45"/>
  <c r="K42"/>
  <c r="Q42"/>
  <c r="W42"/>
  <c r="AC42"/>
  <c r="W46"/>
  <c r="AC46"/>
  <c r="Q45"/>
  <c r="K45"/>
  <c r="D39"/>
  <c r="E39"/>
  <c r="E38"/>
  <c r="D38"/>
  <c r="E34"/>
  <c r="D34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E23"/>
  <c r="D23"/>
  <c r="Y28" i="14"/>
  <c r="R28"/>
  <c r="H28"/>
  <c r="I28"/>
  <c r="J28"/>
  <c r="L28"/>
  <c r="F7" i="3"/>
  <c r="G7"/>
  <c r="G17" s="1"/>
  <c r="H7"/>
  <c r="H17" s="1"/>
  <c r="H41" i="1" s="1"/>
  <c r="I7" i="3"/>
  <c r="I17" s="1"/>
  <c r="I41" i="1" s="1"/>
  <c r="J7" i="3"/>
  <c r="J17" s="1"/>
  <c r="J41" i="1" s="1"/>
  <c r="L7" i="3"/>
  <c r="L17" s="1"/>
  <c r="L41" i="1" s="1"/>
  <c r="M7" i="3"/>
  <c r="M17" s="1"/>
  <c r="N7"/>
  <c r="N17"/>
  <c r="O7"/>
  <c r="O17"/>
  <c r="O41" i="1" s="1"/>
  <c r="P7" i="3"/>
  <c r="P17" s="1"/>
  <c r="P41" i="1" s="1"/>
  <c r="R7" i="3"/>
  <c r="R17"/>
  <c r="S7"/>
  <c r="S17" s="1"/>
  <c r="T7"/>
  <c r="T17"/>
  <c r="U7"/>
  <c r="U17" s="1"/>
  <c r="U41" i="1" s="1"/>
  <c r="V7" i="3"/>
  <c r="V17"/>
  <c r="V41" i="1" s="1"/>
  <c r="X7" i="3"/>
  <c r="X17" s="1"/>
  <c r="X41" i="1" s="1"/>
  <c r="Y7" i="3"/>
  <c r="Y17" s="1"/>
  <c r="Z7"/>
  <c r="Z17"/>
  <c r="Z41" i="1" s="1"/>
  <c r="AA7" i="3"/>
  <c r="AA17" s="1"/>
  <c r="AA41" i="1" s="1"/>
  <c r="AB7" i="3"/>
  <c r="AB17"/>
  <c r="AB41" i="1" s="1"/>
  <c r="AD7" i="3"/>
  <c r="AD17" s="1"/>
  <c r="AD41" i="1" s="1"/>
  <c r="D10" i="3"/>
  <c r="E10"/>
  <c r="D11"/>
  <c r="E11"/>
  <c r="D12"/>
  <c r="E12"/>
  <c r="D13"/>
  <c r="E13"/>
  <c r="D15"/>
  <c r="E15"/>
  <c r="D16"/>
  <c r="E16"/>
  <c r="D8"/>
  <c r="E8"/>
  <c r="D14"/>
  <c r="E9"/>
  <c r="D9"/>
  <c r="K47" i="1"/>
  <c r="Q47"/>
  <c r="W47"/>
  <c r="AC47"/>
  <c r="K44"/>
  <c r="Q44"/>
  <c r="W44"/>
  <c r="AC44"/>
  <c r="K46"/>
  <c r="Q46"/>
  <c r="AD22" i="16"/>
  <c r="AD47" i="1" s="1"/>
  <c r="AB22" i="16"/>
  <c r="AB47" i="1" s="1"/>
  <c r="AA22" i="16"/>
  <c r="AA47" i="1" s="1"/>
  <c r="Z22" i="16"/>
  <c r="Z47" i="1" s="1"/>
  <c r="Y22" i="16"/>
  <c r="Y47" i="1" s="1"/>
  <c r="R22" i="16"/>
  <c r="R47" i="1" s="1"/>
  <c r="N22" i="16"/>
  <c r="N47" i="1" s="1"/>
  <c r="O22" i="16"/>
  <c r="O47" i="1" s="1"/>
  <c r="P22" i="16"/>
  <c r="P47" i="1" s="1"/>
  <c r="M22" i="16"/>
  <c r="M47" i="1" s="1"/>
  <c r="X22" i="16"/>
  <c r="X47" i="1" s="1"/>
  <c r="X55" s="1"/>
  <c r="V22" i="16"/>
  <c r="V47" i="1" s="1"/>
  <c r="U22" i="16"/>
  <c r="U47" i="1" s="1"/>
  <c r="T22" i="16"/>
  <c r="T47" i="1" s="1"/>
  <c r="S22" i="16"/>
  <c r="S47" i="1" s="1"/>
  <c r="L22" i="16"/>
  <c r="L47" i="1" s="1"/>
  <c r="H22" i="16"/>
  <c r="H47" i="1" s="1"/>
  <c r="I22" i="16"/>
  <c r="J22"/>
  <c r="J47" i="1" s="1"/>
  <c r="G22" i="16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E8"/>
  <c r="D8"/>
  <c r="Y24" i="17"/>
  <c r="Y46" i="1" s="1"/>
  <c r="G24" i="17"/>
  <c r="G21" i="6"/>
  <c r="G45" i="1" s="1"/>
  <c r="L39" i="11"/>
  <c r="M39"/>
  <c r="N39"/>
  <c r="O39"/>
  <c r="R31"/>
  <c r="P31"/>
  <c r="O31"/>
  <c r="N31"/>
  <c r="M31"/>
  <c r="L31"/>
  <c r="J31"/>
  <c r="I31"/>
  <c r="H31"/>
  <c r="G31"/>
  <c r="R24"/>
  <c r="R8" s="1"/>
  <c r="R16" s="1"/>
  <c r="R44" i="1" s="1"/>
  <c r="N24" i="11"/>
  <c r="N8" s="1"/>
  <c r="N16" s="1"/>
  <c r="N44" i="1" s="1"/>
  <c r="O24" i="11"/>
  <c r="O8" s="1"/>
  <c r="O16" s="1"/>
  <c r="O44" i="1" s="1"/>
  <c r="P24" i="11"/>
  <c r="P8" s="1"/>
  <c r="P16" s="1"/>
  <c r="P44" i="1" s="1"/>
  <c r="M24" i="11"/>
  <c r="M8" s="1"/>
  <c r="M16" s="1"/>
  <c r="M44" i="1" s="1"/>
  <c r="AD8" i="11"/>
  <c r="AD16" s="1"/>
  <c r="AD44" i="1" s="1"/>
  <c r="AB8" i="11"/>
  <c r="AB16"/>
  <c r="AB44" i="1" s="1"/>
  <c r="AA8" i="11"/>
  <c r="AA16" s="1"/>
  <c r="AA44" i="1" s="1"/>
  <c r="Z8" i="11"/>
  <c r="Z16" s="1"/>
  <c r="Z44" i="1" s="1"/>
  <c r="Y8" i="11"/>
  <c r="Y16" s="1"/>
  <c r="Y44" i="1" s="1"/>
  <c r="X8" i="11"/>
  <c r="V8"/>
  <c r="U8"/>
  <c r="T8"/>
  <c r="T16" s="1"/>
  <c r="T44" i="1" s="1"/>
  <c r="S8" i="11"/>
  <c r="H24"/>
  <c r="H8" s="1"/>
  <c r="H16" s="1"/>
  <c r="H44" i="1" s="1"/>
  <c r="I24" i="11"/>
  <c r="I8" s="1"/>
  <c r="I16" s="1"/>
  <c r="I44" i="1" s="1"/>
  <c r="J24" i="11"/>
  <c r="J8" s="1"/>
  <c r="J16" s="1"/>
  <c r="J44" i="1" s="1"/>
  <c r="L24" i="11"/>
  <c r="L8" s="1"/>
  <c r="L16" s="1"/>
  <c r="L44" i="1" s="1"/>
  <c r="G24" i="11"/>
  <c r="G8" s="1"/>
  <c r="G16" s="1"/>
  <c r="E20"/>
  <c r="E21"/>
  <c r="E24" s="1"/>
  <c r="E8" s="1"/>
  <c r="E16" s="1"/>
  <c r="E44" i="1" s="1"/>
  <c r="E22" i="11"/>
  <c r="E23"/>
  <c r="E33"/>
  <c r="E26"/>
  <c r="E31" s="1"/>
  <c r="E19"/>
  <c r="D30"/>
  <c r="D27"/>
  <c r="D28"/>
  <c r="D31" s="1"/>
  <c r="D29"/>
  <c r="D20"/>
  <c r="D21"/>
  <c r="D22"/>
  <c r="D23"/>
  <c r="D33"/>
  <c r="D26"/>
  <c r="D19"/>
  <c r="D24" s="1"/>
  <c r="D8" s="1"/>
  <c r="D16" s="1"/>
  <c r="D44" i="1" s="1"/>
  <c r="D9" i="11"/>
  <c r="E9"/>
  <c r="D11"/>
  <c r="E11"/>
  <c r="D12"/>
  <c r="E12"/>
  <c r="D13"/>
  <c r="E13"/>
  <c r="D14"/>
  <c r="E14"/>
  <c r="D15"/>
  <c r="E15"/>
  <c r="E10"/>
  <c r="D10"/>
  <c r="D8" i="17"/>
  <c r="E8"/>
  <c r="D11"/>
  <c r="E11"/>
  <c r="D12"/>
  <c r="E12"/>
  <c r="D14"/>
  <c r="E14"/>
  <c r="D13"/>
  <c r="E13"/>
  <c r="D15"/>
  <c r="E15"/>
  <c r="D16"/>
  <c r="E16"/>
  <c r="D17"/>
  <c r="E17"/>
  <c r="D20"/>
  <c r="E20"/>
  <c r="D21"/>
  <c r="E21"/>
  <c r="D22"/>
  <c r="E22"/>
  <c r="D23"/>
  <c r="E23"/>
  <c r="D18"/>
  <c r="E18"/>
  <c r="D19"/>
  <c r="E19"/>
  <c r="D9"/>
  <c r="E9"/>
  <c r="E10"/>
  <c r="D10"/>
  <c r="D11" i="6"/>
  <c r="E11"/>
  <c r="D12"/>
  <c r="E12"/>
  <c r="D14"/>
  <c r="E14"/>
  <c r="D15"/>
  <c r="E15"/>
  <c r="D16"/>
  <c r="E16"/>
  <c r="D17"/>
  <c r="E17"/>
  <c r="D19"/>
  <c r="E19"/>
  <c r="D20"/>
  <c r="E20"/>
  <c r="D10"/>
  <c r="E10"/>
  <c r="D18"/>
  <c r="E18"/>
  <c r="D9"/>
  <c r="E9"/>
  <c r="D13"/>
  <c r="E13"/>
  <c r="E8"/>
  <c r="D8"/>
  <c r="F24" i="11"/>
  <c r="D34"/>
  <c r="E34"/>
  <c r="D35"/>
  <c r="E35"/>
  <c r="D36"/>
  <c r="E36"/>
  <c r="D37"/>
  <c r="E37"/>
  <c r="D38"/>
  <c r="E38"/>
  <c r="D23" i="3"/>
  <c r="D21"/>
  <c r="D20"/>
  <c r="K43" i="1"/>
  <c r="Q43"/>
  <c r="W43"/>
  <c r="AC43"/>
  <c r="D24" i="19"/>
  <c r="E24"/>
  <c r="D25"/>
  <c r="E25"/>
  <c r="D26"/>
  <c r="E26"/>
  <c r="E28" s="1"/>
  <c r="E29" s="1"/>
  <c r="E43" i="1" s="1"/>
  <c r="D27" i="19"/>
  <c r="E27"/>
  <c r="E23"/>
  <c r="D23"/>
  <c r="D28" s="1"/>
  <c r="D29" s="1"/>
  <c r="D43" i="1" s="1"/>
  <c r="D10" i="19"/>
  <c r="E10"/>
  <c r="D11"/>
  <c r="E11"/>
  <c r="E21" s="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E9"/>
  <c r="D9"/>
  <c r="D24" i="14"/>
  <c r="D28" s="1"/>
  <c r="E24"/>
  <c r="D25"/>
  <c r="E25"/>
  <c r="D26"/>
  <c r="E26"/>
  <c r="D27"/>
  <c r="E27"/>
  <c r="E23"/>
  <c r="D23"/>
  <c r="D10"/>
  <c r="E10"/>
  <c r="D11"/>
  <c r="D21" s="1"/>
  <c r="D29" s="1"/>
  <c r="D42" i="1" s="1"/>
  <c r="E11" i="14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E9"/>
  <c r="E21" s="1"/>
  <c r="D9"/>
  <c r="AD28" i="19"/>
  <c r="X28"/>
  <c r="R28"/>
  <c r="L28"/>
  <c r="AB28"/>
  <c r="AA28"/>
  <c r="AA29" s="1"/>
  <c r="AA43" i="1" s="1"/>
  <c r="Z28" i="19"/>
  <c r="Y28"/>
  <c r="V28"/>
  <c r="U28"/>
  <c r="T28"/>
  <c r="S28"/>
  <c r="P28"/>
  <c r="O28"/>
  <c r="O29" s="1"/>
  <c r="O43" i="1" s="1"/>
  <c r="N28" i="19"/>
  <c r="M28"/>
  <c r="J28"/>
  <c r="I28"/>
  <c r="H28"/>
  <c r="G28"/>
  <c r="AD21"/>
  <c r="AB21"/>
  <c r="AB29" s="1"/>
  <c r="AA21"/>
  <c r="Z21"/>
  <c r="Z29" s="1"/>
  <c r="Z43" i="1" s="1"/>
  <c r="Y21" i="19"/>
  <c r="X21"/>
  <c r="V21"/>
  <c r="U21"/>
  <c r="T21"/>
  <c r="T29" s="1"/>
  <c r="T43" i="1" s="1"/>
  <c r="S21" i="19"/>
  <c r="S29" s="1"/>
  <c r="R21"/>
  <c r="P21"/>
  <c r="O21"/>
  <c r="N21"/>
  <c r="M21"/>
  <c r="L21"/>
  <c r="L29" s="1"/>
  <c r="L43" i="1" s="1"/>
  <c r="J21" i="19"/>
  <c r="I21"/>
  <c r="I29" s="1"/>
  <c r="H21"/>
  <c r="G21"/>
  <c r="AB21" i="14"/>
  <c r="AB28"/>
  <c r="X28"/>
  <c r="X29" s="1"/>
  <c r="X42" i="1" s="1"/>
  <c r="Z28" i="14"/>
  <c r="AA28"/>
  <c r="AD28"/>
  <c r="T28"/>
  <c r="U28"/>
  <c r="V28"/>
  <c r="N28"/>
  <c r="O28"/>
  <c r="P28"/>
  <c r="M28"/>
  <c r="S28"/>
  <c r="G28"/>
  <c r="G29" s="1"/>
  <c r="G42" i="1" s="1"/>
  <c r="G21" i="14"/>
  <c r="H21"/>
  <c r="I21"/>
  <c r="J21"/>
  <c r="J29" s="1"/>
  <c r="J42" i="1" s="1"/>
  <c r="L21" i="14"/>
  <c r="M21"/>
  <c r="M29" s="1"/>
  <c r="N21"/>
  <c r="O21"/>
  <c r="M30" s="1"/>
  <c r="P21"/>
  <c r="R21"/>
  <c r="S21"/>
  <c r="T21"/>
  <c r="T29" s="1"/>
  <c r="T42" i="1" s="1"/>
  <c r="U21" i="14"/>
  <c r="V21"/>
  <c r="X21"/>
  <c r="Y21"/>
  <c r="Y30" s="1"/>
  <c r="Z21"/>
  <c r="AA21"/>
  <c r="AD21"/>
  <c r="F39" i="1"/>
  <c r="F38"/>
  <c r="F24"/>
  <c r="F25"/>
  <c r="F26"/>
  <c r="F27"/>
  <c r="F28"/>
  <c r="F29"/>
  <c r="F30"/>
  <c r="F31"/>
  <c r="F32"/>
  <c r="F33"/>
  <c r="F34"/>
  <c r="F11"/>
  <c r="F12"/>
  <c r="F13"/>
  <c r="F14"/>
  <c r="F15"/>
  <c r="F16"/>
  <c r="F17"/>
  <c r="F18"/>
  <c r="F19"/>
  <c r="F20"/>
  <c r="F21"/>
  <c r="F22"/>
  <c r="F23"/>
  <c r="F10"/>
  <c r="K41"/>
  <c r="Q41"/>
  <c r="W41"/>
  <c r="AC41"/>
  <c r="R41"/>
  <c r="T41"/>
  <c r="E24" i="3"/>
  <c r="E23"/>
  <c r="D24"/>
  <c r="E21"/>
  <c r="E20"/>
  <c r="E7" s="1"/>
  <c r="G9" i="1"/>
  <c r="L8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E10"/>
  <c r="D10"/>
  <c r="H24" i="17"/>
  <c r="H46" i="1"/>
  <c r="I24" i="17"/>
  <c r="I46" i="1" s="1"/>
  <c r="J24" i="17"/>
  <c r="J46" i="1" s="1"/>
  <c r="L24" i="17"/>
  <c r="L46" i="1"/>
  <c r="M24" i="17"/>
  <c r="M46" i="1" s="1"/>
  <c r="N24" i="17"/>
  <c r="N46" i="1" s="1"/>
  <c r="O24" i="17"/>
  <c r="O46" i="1" s="1"/>
  <c r="P24" i="17"/>
  <c r="P46" i="1" s="1"/>
  <c r="R24" i="17"/>
  <c r="R46" i="1" s="1"/>
  <c r="R54" s="1"/>
  <c r="S24" i="17"/>
  <c r="S46" i="1" s="1"/>
  <c r="T24" i="17"/>
  <c r="T46" i="1" s="1"/>
  <c r="U24" i="17"/>
  <c r="U46" i="1" s="1"/>
  <c r="V24" i="17"/>
  <c r="V46" i="1" s="1"/>
  <c r="X24" i="17"/>
  <c r="X46" i="1" s="1"/>
  <c r="Z24" i="17"/>
  <c r="Z46" i="1" s="1"/>
  <c r="AA24" i="17"/>
  <c r="AA46" i="1" s="1"/>
  <c r="AB24" i="17"/>
  <c r="AB46" i="1" s="1"/>
  <c r="AD24" i="17"/>
  <c r="AD46" i="1" s="1"/>
  <c r="H21" i="6"/>
  <c r="H45" i="1" s="1"/>
  <c r="I21" i="6"/>
  <c r="I45" i="1" s="1"/>
  <c r="J21" i="6"/>
  <c r="J45" i="1"/>
  <c r="L21" i="6"/>
  <c r="L45" i="1"/>
  <c r="M21" i="6"/>
  <c r="N21"/>
  <c r="N45" i="1" s="1"/>
  <c r="O21" i="6"/>
  <c r="O45" i="1" s="1"/>
  <c r="P21" i="6"/>
  <c r="P45" i="1" s="1"/>
  <c r="R21" i="6"/>
  <c r="R45" i="1" s="1"/>
  <c r="S21" i="6"/>
  <c r="S45" i="1" s="1"/>
  <c r="T21" i="6"/>
  <c r="T45" i="1" s="1"/>
  <c r="U21" i="6"/>
  <c r="U45" i="1" s="1"/>
  <c r="V21" i="6"/>
  <c r="V45" i="1" s="1"/>
  <c r="X21" i="6"/>
  <c r="X45" i="1" s="1"/>
  <c r="X53" s="1"/>
  <c r="Y21" i="6"/>
  <c r="Z21"/>
  <c r="Z45" i="1" s="1"/>
  <c r="AA21" i="6"/>
  <c r="AA45" i="1" s="1"/>
  <c r="AB21" i="6"/>
  <c r="AB45" i="1" s="1"/>
  <c r="AD21" i="6"/>
  <c r="AD45" i="1" s="1"/>
  <c r="R8"/>
  <c r="X8"/>
  <c r="AD8"/>
  <c r="H9"/>
  <c r="I9"/>
  <c r="J9"/>
  <c r="M9"/>
  <c r="N9"/>
  <c r="O9"/>
  <c r="P9"/>
  <c r="S9"/>
  <c r="S8" s="1"/>
  <c r="T9"/>
  <c r="U9"/>
  <c r="V9"/>
  <c r="Y9"/>
  <c r="Y8" s="1"/>
  <c r="Z9"/>
  <c r="AA9"/>
  <c r="AB9"/>
  <c r="E39" i="11"/>
  <c r="Y45" i="1"/>
  <c r="M45"/>
  <c r="Z29" i="14"/>
  <c r="Z42" i="1" s="1"/>
  <c r="P29" i="14"/>
  <c r="P42" i="1" s="1"/>
  <c r="G47"/>
  <c r="R29" i="19"/>
  <c r="R43" i="1"/>
  <c r="G22" i="6"/>
  <c r="J29" i="19"/>
  <c r="J43" i="1" s="1"/>
  <c r="AD29" i="19"/>
  <c r="AD43" i="1"/>
  <c r="G46"/>
  <c r="D22" i="16"/>
  <c r="D47" i="1"/>
  <c r="AD29" i="14"/>
  <c r="AD42" i="1" s="1"/>
  <c r="AD50" s="1"/>
  <c r="AA29" i="14"/>
  <c r="AA42" i="1" s="1"/>
  <c r="N29" i="19"/>
  <c r="N43" i="1" s="1"/>
  <c r="U16" i="11"/>
  <c r="U44" i="1" s="1"/>
  <c r="X29" i="19"/>
  <c r="X43" i="1" s="1"/>
  <c r="X51" s="1"/>
  <c r="G30" i="14"/>
  <c r="U29"/>
  <c r="U42" i="1"/>
  <c r="G23" i="16"/>
  <c r="V16" i="11"/>
  <c r="V44" i="1" s="1"/>
  <c r="S16" i="11"/>
  <c r="S44" i="1" s="1"/>
  <c r="X16" i="11"/>
  <c r="X44" i="1" s="1"/>
  <c r="X52" s="1"/>
  <c r="G8"/>
  <c r="V29" i="14"/>
  <c r="V42" i="1" s="1"/>
  <c r="E22" i="16"/>
  <c r="E47" i="1" s="1"/>
  <c r="U29" i="19"/>
  <c r="U43" i="1" s="1"/>
  <c r="G29" i="19"/>
  <c r="G43" i="1" s="1"/>
  <c r="M29" i="19"/>
  <c r="H29"/>
  <c r="H43" i="1" s="1"/>
  <c r="D21" i="19"/>
  <c r="P29"/>
  <c r="P43" i="1" s="1"/>
  <c r="V29" i="19"/>
  <c r="V43" i="1" s="1"/>
  <c r="Y29" i="19"/>
  <c r="Y43" i="1" s="1"/>
  <c r="Y23" i="16"/>
  <c r="S23"/>
  <c r="I47" i="1"/>
  <c r="AB29" i="14"/>
  <c r="AB42" i="1"/>
  <c r="S29" i="14"/>
  <c r="S42" i="1" s="1"/>
  <c r="D7" i="3"/>
  <c r="D17" s="1"/>
  <c r="D41" i="1" s="1"/>
  <c r="R29" i="14"/>
  <c r="R42" i="1" s="1"/>
  <c r="Y25" i="17"/>
  <c r="D24"/>
  <c r="D46" i="1" s="1"/>
  <c r="S25" i="17"/>
  <c r="G25"/>
  <c r="E24"/>
  <c r="E46" i="1" s="1"/>
  <c r="M25" i="17"/>
  <c r="E21" i="6"/>
  <c r="E45" i="1" s="1"/>
  <c r="D21" i="6"/>
  <c r="D45" i="1" s="1"/>
  <c r="M23" i="16"/>
  <c r="I29" i="14"/>
  <c r="I42" i="1"/>
  <c r="H29" i="14"/>
  <c r="H42" i="1"/>
  <c r="E28" i="14"/>
  <c r="N29"/>
  <c r="N42" i="1" s="1"/>
  <c r="S30" i="14"/>
  <c r="Y29"/>
  <c r="Y42" i="1" s="1"/>
  <c r="N41"/>
  <c r="L29" i="14"/>
  <c r="L42" i="1" s="1"/>
  <c r="AD55" l="1"/>
  <c r="R55"/>
  <c r="L55"/>
  <c r="Y22" i="6"/>
  <c r="D39" i="11"/>
  <c r="D17" s="1"/>
  <c r="I43" i="1"/>
  <c r="G30" i="19"/>
  <c r="S43" i="1"/>
  <c r="S30" i="19"/>
  <c r="M30"/>
  <c r="M43" i="1"/>
  <c r="O29" i="14"/>
  <c r="O42" i="1" s="1"/>
  <c r="E29" i="14"/>
  <c r="E42" i="1" s="1"/>
  <c r="Y18" i="3"/>
  <c r="Y41" i="1"/>
  <c r="S18" i="3"/>
  <c r="S41" i="1"/>
  <c r="S49" s="1"/>
  <c r="E17" i="3"/>
  <c r="E41" i="1" s="1"/>
  <c r="M8"/>
  <c r="M53" s="1"/>
  <c r="E8"/>
  <c r="L53"/>
  <c r="L54"/>
  <c r="AD53"/>
  <c r="AD51"/>
  <c r="D8"/>
  <c r="D50" s="1"/>
  <c r="AD52"/>
  <c r="AD49"/>
  <c r="AD54"/>
  <c r="R53"/>
  <c r="L49"/>
  <c r="R49"/>
  <c r="X49"/>
  <c r="L52"/>
  <c r="R52"/>
  <c r="S53"/>
  <c r="G51"/>
  <c r="G54"/>
  <c r="X54"/>
  <c r="G55"/>
  <c r="D52"/>
  <c r="D55"/>
  <c r="D53"/>
  <c r="D49"/>
  <c r="D54"/>
  <c r="G44"/>
  <c r="G53"/>
  <c r="G18" i="3"/>
  <c r="G41" i="1"/>
  <c r="E50"/>
  <c r="G50"/>
  <c r="M42"/>
  <c r="M50" s="1"/>
  <c r="AB43"/>
  <c r="Y30" i="19"/>
  <c r="M41" i="1"/>
  <c r="M18" i="3"/>
  <c r="S52" i="1"/>
  <c r="M51"/>
  <c r="Y50"/>
  <c r="Y52"/>
  <c r="S50"/>
  <c r="E54"/>
  <c r="Y55"/>
  <c r="X50"/>
  <c r="M22" i="6"/>
  <c r="Y54" i="1"/>
  <c r="Y53"/>
  <c r="E52"/>
  <c r="Y49"/>
  <c r="S54"/>
  <c r="E53"/>
  <c r="E51"/>
  <c r="S51"/>
  <c r="S55"/>
  <c r="E55"/>
  <c r="E49"/>
  <c r="S22" i="6"/>
  <c r="M52" i="1" l="1"/>
  <c r="M54"/>
  <c r="M55"/>
  <c r="M49"/>
  <c r="D51"/>
  <c r="Y51"/>
  <c r="G49"/>
  <c r="G52"/>
</calcChain>
</file>

<file path=xl/comments1.xml><?xml version="1.0" encoding="utf-8"?>
<comments xmlns="http://schemas.openxmlformats.org/spreadsheetml/2006/main">
  <authors>
    <author>ElaK</author>
  </authors>
  <commentList>
    <comment ref="D17" authorId="0">
      <text>
        <r>
          <rPr>
            <b/>
            <sz val="9"/>
            <color indexed="81"/>
            <rFont val="Tahoma"/>
            <family val="2"/>
            <charset val="238"/>
          </rPr>
          <t>BlokC</t>
        </r>
      </text>
    </comment>
  </commentList>
</comments>
</file>

<file path=xl/sharedStrings.xml><?xml version="1.0" encoding="utf-8"?>
<sst xmlns="http://schemas.openxmlformats.org/spreadsheetml/2006/main" count="1291" uniqueCount="358">
  <si>
    <t>KIERUNEK:</t>
  </si>
  <si>
    <t xml:space="preserve">P E D A G O G I K A             </t>
  </si>
  <si>
    <t xml:space="preserve">CZAS TRWANIA </t>
  </si>
  <si>
    <t>LP.</t>
  </si>
  <si>
    <t>KOD</t>
  </si>
  <si>
    <t>NAZWA PRZEDMIOTU</t>
  </si>
  <si>
    <t>SEMESTR 1</t>
  </si>
  <si>
    <t>SEMESTR 2</t>
  </si>
  <si>
    <t>SEMESTR 3</t>
  </si>
  <si>
    <t>SEMESTR 4</t>
  </si>
  <si>
    <t>Forma zajęć</t>
  </si>
  <si>
    <t>Liczba godzin</t>
  </si>
  <si>
    <t>ECTS</t>
  </si>
  <si>
    <t>Forma zal</t>
  </si>
  <si>
    <t>W</t>
  </si>
  <si>
    <t>Ć</t>
  </si>
  <si>
    <t>1.</t>
  </si>
  <si>
    <t>2.</t>
  </si>
  <si>
    <t>3.</t>
  </si>
  <si>
    <t>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</si>
  <si>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</si>
  <si>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</si>
  <si>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</si>
  <si>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</si>
  <si>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</si>
  <si>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</si>
  <si>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</si>
  <si>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</si>
  <si>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</si>
  <si>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</si>
  <si>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Edukacja medialna i informatyczna</t>
  </si>
  <si>
    <t>Pedagogika opiekuńczo-wychowawcza i profilaktyka</t>
  </si>
  <si>
    <t>POZIOM STUDIÓW:</t>
  </si>
  <si>
    <t xml:space="preserve">II stopnia   </t>
  </si>
  <si>
    <t>4 semestry</t>
  </si>
  <si>
    <t>Antropologia kulturowa</t>
  </si>
  <si>
    <t>Logika</t>
  </si>
  <si>
    <t>Metodologia badań społecznych</t>
  </si>
  <si>
    <t>Współczesne problemy psychologii</t>
  </si>
  <si>
    <t>Współczesne problemy socjologii</t>
  </si>
  <si>
    <t>Współczesne koncepcje filozofii i etyki</t>
  </si>
  <si>
    <t>Pedagogika ogólna</t>
  </si>
  <si>
    <t>Metody statystyczne w pedagogice</t>
  </si>
  <si>
    <t>Andragogika</t>
  </si>
  <si>
    <t>Pedagogika porównawcza</t>
  </si>
  <si>
    <t>Edukacja zdrowotna i promocja zdrowia</t>
  </si>
  <si>
    <t>ZO/ZO</t>
  </si>
  <si>
    <t>ZO</t>
  </si>
  <si>
    <t>Zal</t>
  </si>
  <si>
    <t>Promocja i reklama w kulturze</t>
  </si>
  <si>
    <t>Ścieżka A (dla kontynujących specjalność)</t>
  </si>
  <si>
    <t xml:space="preserve">Edukacja międzykulturowa </t>
  </si>
  <si>
    <t>Ścieżka B (dla pozostałych)</t>
  </si>
  <si>
    <t>Teorie kultury i animacji z metodyką</t>
  </si>
  <si>
    <t xml:space="preserve">Wiedza o kulturze popularnej i mediach </t>
  </si>
  <si>
    <t>Przekaz filmowy i telewizyjny</t>
  </si>
  <si>
    <t>Projekt medialny</t>
  </si>
  <si>
    <t>Technologie informacyjne w nauczaniu na odległość</t>
  </si>
  <si>
    <t>Bezpieczeństwo systemów i danych</t>
  </si>
  <si>
    <t>Projekt informatyczny</t>
  </si>
  <si>
    <t>Języki programowania</t>
  </si>
  <si>
    <t>Nowe narzędzia ICT</t>
  </si>
  <si>
    <t>Metody i narzędzia alfabetyzacji medialnej</t>
  </si>
  <si>
    <t>Multimedialny warsztat pedagoga</t>
  </si>
  <si>
    <t>Sieciowe aplikacje edukacyjne</t>
  </si>
  <si>
    <t>Struktury danych i elementy programowania</t>
  </si>
  <si>
    <t>Architektura i operacyjne systemy komputerowe</t>
  </si>
  <si>
    <t>Podstawy edukacji medialnej</t>
  </si>
  <si>
    <t>Multimedialne technologie informacyjne</t>
  </si>
  <si>
    <t>Pedagogika specjalna</t>
  </si>
  <si>
    <t>Profilaktyka społeczna</t>
  </si>
  <si>
    <t>E/ZO</t>
  </si>
  <si>
    <t>Pomoc społeczna i socjoterapia</t>
  </si>
  <si>
    <t>Pedagogika resocjalizacyjna</t>
  </si>
  <si>
    <t>Współczesne problemy opieki 
i wychowania</t>
  </si>
  <si>
    <t>Poradnictwo pedagogiczne</t>
  </si>
  <si>
    <t>Współczesne problemy dzieci i młodzieży</t>
  </si>
  <si>
    <t>Procedury pozyskiwania środków finansowych w edukacji</t>
  </si>
  <si>
    <t>Współczesne tendencje w profilaktyce i resocjalizacji</t>
  </si>
  <si>
    <t>Prawne podstawy opieki</t>
  </si>
  <si>
    <t>Metody pracy profilaktycznej w środowisku lokalnym</t>
  </si>
  <si>
    <t xml:space="preserve"> </t>
  </si>
  <si>
    <t>Podstawy socjoterapii</t>
  </si>
  <si>
    <t>Teoria i praktyka poradnictwa zawodowego</t>
  </si>
  <si>
    <t>Kierowanie zespołami ludzkimi</t>
  </si>
  <si>
    <t>Prawo rodzinne i opiekuńcze</t>
  </si>
  <si>
    <t>Podstawy gerontologii</t>
  </si>
  <si>
    <t>Teoria i praktyka pracy socjalnej</t>
  </si>
  <si>
    <t>Systemy pomocy społecznej na świecie</t>
  </si>
  <si>
    <t>Podstawy psychiatrii</t>
  </si>
  <si>
    <t>Instytucje pomocy społecznej</t>
  </si>
  <si>
    <t>Socjologia społeczności terytorialnej</t>
  </si>
  <si>
    <t>Resocjalizacja i terapia osób uzależnionych</t>
  </si>
  <si>
    <t>Kryminologia z elementami kryminalistyki</t>
  </si>
  <si>
    <t>Probacja i pomoc postpenitencjarna</t>
  </si>
  <si>
    <t>Razem w planie studiów:</t>
  </si>
  <si>
    <t>x</t>
  </si>
  <si>
    <t>Psychologia sądowa</t>
  </si>
  <si>
    <t>Pedagogika szkolna na III i IV poziomie kształcenia</t>
  </si>
  <si>
    <t>Praktyka pedagogiczna  I - (30 godz.)</t>
  </si>
  <si>
    <t>Praktyka pedagogiczna II - (60 godz.)</t>
  </si>
  <si>
    <t>Praktyka pedagogiczna III - (60 godz.)</t>
  </si>
  <si>
    <t>Techniki animacji komputerowej</t>
  </si>
  <si>
    <t>Metodyka nauczania języków programowania</t>
  </si>
  <si>
    <t>Metodyka nauczania informatyki i technologii informacyjnej  na III i IV etapie edukacji</t>
  </si>
  <si>
    <t>Pedeutologia</t>
  </si>
  <si>
    <t>05.0-WP-PEDD-PEDO</t>
  </si>
  <si>
    <t>05.1-WP-PEDD-PD</t>
  </si>
  <si>
    <t>14.4-WP.PEDD-WPP</t>
  </si>
  <si>
    <t>14.2-WP-PEDD-WPS</t>
  </si>
  <si>
    <t>08.1-WP-PEDD-WKF</t>
  </si>
  <si>
    <t>05.7-WP-PEDD-PEDP</t>
  </si>
  <si>
    <t>05.9-WP-PEDD-MS</t>
  </si>
  <si>
    <t>05.5-WP-PEDD-AD</t>
  </si>
  <si>
    <t>05.9-WP-PEDD-EZPZ</t>
  </si>
  <si>
    <t>16.9-WP-PEDD-MBDR</t>
  </si>
  <si>
    <t>16.9-WP-PEDD-MEL</t>
  </si>
  <si>
    <t>16.9-WP-PEDD-MPOW</t>
  </si>
  <si>
    <t>05.9-WP-PEDD-TD</t>
  </si>
  <si>
    <t>05.9-WP-PEDD-PEK</t>
  </si>
  <si>
    <t>Moduł ogólnouczelniany - wybieralny**</t>
  </si>
  <si>
    <t>Animacja kultury z profilem artystycznym - teatr</t>
  </si>
  <si>
    <t>14.7-WP-PEDD-AK</t>
  </si>
  <si>
    <t>08.1-WP-PEDD-LOG</t>
  </si>
  <si>
    <t>14.0-WP-PEDD-MBS</t>
  </si>
  <si>
    <t>Moduł 1 - Animacja kultury z profilem artystycznym - teatr</t>
  </si>
  <si>
    <t>Teatr 3 - Warsztat teatralno-pedagogiczny</t>
  </si>
  <si>
    <t>Programy dotacyjne w kulturze</t>
  </si>
  <si>
    <t>Teatr 4 - Animacja działań teatralnych</t>
  </si>
  <si>
    <t>Ruch w teatrze</t>
  </si>
  <si>
    <t>Teatr 2 - Metodyka pracy z grupą teatralną z realizacją etiud</t>
  </si>
  <si>
    <t>03.3-WP-PEDD-WiPT</t>
  </si>
  <si>
    <t>03.3-WP-PEDD-MPGT</t>
  </si>
  <si>
    <t>03.3-WP-PEDD-WTP</t>
  </si>
  <si>
    <t>04.9-WP-PEDD-PDwK</t>
  </si>
  <si>
    <t>15.3-WP-PEDD-PRK</t>
  </si>
  <si>
    <t>03.3-WP-PEDD-ADzT</t>
  </si>
  <si>
    <t>05.9-WP-PEDD-EdMK</t>
  </si>
  <si>
    <t>03.3-WP-PEDD-RwT</t>
  </si>
  <si>
    <t>14.7-WP-PEDD-TMAK </t>
  </si>
  <si>
    <t>14.7-WP-PEDD-PoKM</t>
  </si>
  <si>
    <t>03.4.-WP-PEDD-KM</t>
  </si>
  <si>
    <t>03.4-WP-PEDD-PFT</t>
  </si>
  <si>
    <t>05.1-WP-PEDD-PRM</t>
  </si>
  <si>
    <t>11.3-WP-PEDD-TIDL</t>
  </si>
  <si>
    <t>11.3-WP-PEDD-TAK</t>
  </si>
  <si>
    <t>11.3-WP-PEDD-BSD</t>
  </si>
  <si>
    <t>11.3-WP-PEDD-PI</t>
  </si>
  <si>
    <t>11.3-WP-PEDD-JPRG</t>
  </si>
  <si>
    <t>11.3-WP-PEDD-NNI</t>
  </si>
  <si>
    <t>11.3-WP-PEDD-MNAM</t>
  </si>
  <si>
    <t>05.1-WP-PEDD-MMWP</t>
  </si>
  <si>
    <t>11.3-WP-PEDD-SAE</t>
  </si>
  <si>
    <t>11.3-WP-PEDD-SDEP</t>
  </si>
  <si>
    <t>11.3-WP-PEDD-AOSK</t>
  </si>
  <si>
    <t>05.9-WP-PEDD-PEM</t>
  </si>
  <si>
    <t>11.3-WP-PEDD-MTI</t>
  </si>
  <si>
    <t>05.0-WP-PEDD-PS</t>
  </si>
  <si>
    <t>05.1-WP-PEDD-MNJP</t>
  </si>
  <si>
    <t>05.1-WP-PEDD-MNITI</t>
  </si>
  <si>
    <t>05.0-WP-PEDD-PP1u</t>
  </si>
  <si>
    <t>05.0-WP-PEDD-PP2u</t>
  </si>
  <si>
    <t>14.0-WP-PEDD-PROS</t>
  </si>
  <si>
    <t>05.9-WP-PEDD-PEDR</t>
  </si>
  <si>
    <t>14.5-WP-PEDD-PPO</t>
  </si>
  <si>
    <t>05.0-WP-PEDD-WPO</t>
  </si>
  <si>
    <t>05.9-WP-PEDD-PORP</t>
  </si>
  <si>
    <t>05.0-WP-PEDD-WPD</t>
  </si>
  <si>
    <t>14.9-WP-PEDD-PPŚF</t>
  </si>
  <si>
    <t>05.9-WP-PEDD-WTPR</t>
  </si>
  <si>
    <t>05.9-WO-PEDD-PPŚL</t>
  </si>
  <si>
    <t>05.7-WP-PEDD-P
05.9-WP-PEDD-PiP</t>
  </si>
  <si>
    <t>05.6-WP-PEDD-PST</t>
  </si>
  <si>
    <t>05.9-WP-PEDD-TPPZ</t>
  </si>
  <si>
    <t>14.9-WP-PEDD-KZL</t>
  </si>
  <si>
    <t>10.9-WP-PEDD-PRO</t>
  </si>
  <si>
    <t>12.2-WP-PEDD-PPS</t>
  </si>
  <si>
    <t>14.9-WP-PEDD-MPZG</t>
  </si>
  <si>
    <t>14.5-WP-PEDD-TPPS</t>
  </si>
  <si>
    <t>14.5-WP-PEDD-SYPS</t>
  </si>
  <si>
    <t>12.9-WP-PEDD-PG</t>
  </si>
  <si>
    <t>14.5-WP-PEDD-IPS</t>
  </si>
  <si>
    <t>14.2-WP-PEDD-SST</t>
  </si>
  <si>
    <t>05.6-WP-PEDD-RiT</t>
  </si>
  <si>
    <t>10.4-WP-PEDD-KRKR</t>
  </si>
  <si>
    <t>12.2-WP-PEDD-PSS</t>
  </si>
  <si>
    <t>05.6-WP-PEDD-TSP</t>
  </si>
  <si>
    <t>05.6-WP-PEDD-POMP</t>
  </si>
  <si>
    <t>05.6-WP-PEDD-PSP</t>
  </si>
  <si>
    <t>**W semestrze czwartym student wybiera przedmiot z oferty modułu ogólnouczelnianego tak, żeby uzyskać nie mniej niż 1 pkt ECTS</t>
  </si>
  <si>
    <t>05.0-WP-PEDD-SM1         05.0-WP-PEDD-SM2          05.0-WP-PEDD-SM3         05.0-WP-PEDD-SM4</t>
  </si>
  <si>
    <t>Podpis Prodziekana ds. Kształcenia</t>
  </si>
  <si>
    <t xml:space="preserve">Podpis kierownika jednostki odpowiedzialnej za kształcenie </t>
  </si>
  <si>
    <t>na specjalności</t>
  </si>
  <si>
    <t>prof. zw. dr hab. Zbigniew Izdebski</t>
  </si>
  <si>
    <t>prof. zw. dr hab. Zdzisław Wołk</t>
  </si>
  <si>
    <t>Język obcy</t>
  </si>
  <si>
    <t>09.0-WP-PEDD-JO</t>
  </si>
  <si>
    <t>14.</t>
  </si>
  <si>
    <t>16.9-WP-PEDD-MZPBB</t>
  </si>
  <si>
    <t>16.9-WP-PEDD-MKED</t>
  </si>
  <si>
    <t>05.9-WP-PEDD-MZK</t>
  </si>
  <si>
    <t>L/S</t>
  </si>
  <si>
    <t>K</t>
  </si>
  <si>
    <t>Zal/ED</t>
  </si>
  <si>
    <t>Praktyka śródroczna - gimnazjum.</t>
  </si>
  <si>
    <t>Praktyka śródroczna - szkoła średnia.</t>
  </si>
  <si>
    <t>Seminarium magisterskie I / II / III / IV</t>
  </si>
  <si>
    <t>Opiekuńczo-wychowawcza - gimnazjum lub szkoła średnia.</t>
  </si>
  <si>
    <t xml:space="preserve">II stopnia, stacjonarne   </t>
  </si>
  <si>
    <t>Moduł 4 -Edukacja medialna i informatyczna</t>
  </si>
  <si>
    <t>05.9-WP-PEDD-ML</t>
  </si>
  <si>
    <t>05.6-WP-PEDD-TMR</t>
  </si>
  <si>
    <t>Teoria i metodyka resocjalizacji i terapii specjalistycznej</t>
  </si>
  <si>
    <t>10.0-WP-PEDD-EPPR</t>
  </si>
  <si>
    <t xml:space="preserve">Etyczne i prawne podstawy resocjalizacji i probacji </t>
  </si>
  <si>
    <t>05.6-WP-PEDD-MTDR</t>
  </si>
  <si>
    <t>Metody i techniki diagnozy resocjalizacyjnej</t>
  </si>
  <si>
    <t>05.6-WP-PEDD-Art.</t>
  </si>
  <si>
    <t>Arteterapia</t>
  </si>
  <si>
    <t>05.6-WP-PEDD-TUS</t>
  </si>
  <si>
    <t>Trening umiejętności społecznych</t>
  </si>
  <si>
    <t>Trening stylu pracy w resocjalizacji i terapii</t>
  </si>
  <si>
    <t>Resocjalizacja z terapią specjalistyczną</t>
  </si>
  <si>
    <t xml:space="preserve">Resocjalizacja z terapią specjalistyczną </t>
  </si>
  <si>
    <t>05.6-WP-PEDD-WPSK</t>
  </si>
  <si>
    <t>Wsparcie i pomoc w sytuacjach kryzysowych</t>
  </si>
  <si>
    <t/>
  </si>
  <si>
    <t>05.6-WP-PEDD-POSPS</t>
  </si>
  <si>
    <t>Praca z osobami doświadczającymi i stosującymi przemoc seksualną</t>
  </si>
  <si>
    <t>05.6-WP-PEDD-SRNS</t>
  </si>
  <si>
    <t>Systemy resocjalizacji na świecie</t>
  </si>
  <si>
    <t>Metody pracy z grupą</t>
  </si>
  <si>
    <t>05.9-WP-PEDD-PSWR</t>
  </si>
  <si>
    <t>Praca społeczno-wychowawcza z rodziną</t>
  </si>
  <si>
    <t>16.</t>
  </si>
  <si>
    <t>05.9-WP-PEDD-IwPS</t>
  </si>
  <si>
    <t>Innowacyjność w pomocy społecznej</t>
  </si>
  <si>
    <t>17.</t>
  </si>
  <si>
    <t>Elektroniczne formy wspomagania badań naukowych</t>
  </si>
  <si>
    <t>05.9-WP-PEDD-EWBN</t>
  </si>
  <si>
    <t>05.09.WO-PEDD-TPOW</t>
  </si>
  <si>
    <t>Teoretyczne i praktyczne aspekty pracy opiekuna-wychowawcy</t>
  </si>
  <si>
    <t>05.09.WO-PEDD-WRDz</t>
  </si>
  <si>
    <t>05.09.WO-PEDD-PAOW</t>
  </si>
  <si>
    <t>Pozalekcyjna aktywizacja opiekuńczo-wychowawcza</t>
  </si>
  <si>
    <t>03.3-WP-PEDD-WOT</t>
  </si>
  <si>
    <t>Wprowadzenie do wiedzy o teatrze</t>
  </si>
  <si>
    <t>05.9.-WP-PEDD-PeCW</t>
  </si>
  <si>
    <t>:</t>
  </si>
  <si>
    <t>Wspomaganie rozwoju dziecka</t>
  </si>
  <si>
    <t>Teatr 1 - Teorie i praktyki teatralne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</si>
  <si>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Liczba bez 170 godzin praktyk realizowanych poza UZ; </t>
    </r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Liczba bez 110 godzin praktyk realizowanych poza UZ.</t>
    </r>
  </si>
  <si>
    <t>Blok fakultatywny A i B</t>
  </si>
  <si>
    <t>WM: Zachowania przestępcze jako przedmiot badań biograficznych wśród osadzonych kobiet i mężczyzn</t>
  </si>
  <si>
    <t>WM: Być dobrym rodzicem</t>
  </si>
  <si>
    <t>WM: E-learning</t>
  </si>
  <si>
    <t>WM: Pułapki opieki i wychowania</t>
  </si>
  <si>
    <t>WM:Zarządzanie konfliktem</t>
  </si>
  <si>
    <t>WM: Teoria decyzji</t>
  </si>
  <si>
    <t>WM: Logopedia XXI wieku w obliczu wielokulturowości</t>
  </si>
  <si>
    <t>WM: Partnerstwo edukacyjne a kapitał społeczny w aspekcie jednostkowym i zbiorowym</t>
  </si>
  <si>
    <t>05.5-WP-PEDD-TPEP</t>
  </si>
  <si>
    <t>05.6-WP-PEDD-PSE</t>
  </si>
  <si>
    <t>05.5-WP-PEDD-TPEW</t>
  </si>
  <si>
    <t>05.5-WP-PEDD-PMZ</t>
  </si>
  <si>
    <t>Pedagogika mediów z metodyką</t>
  </si>
  <si>
    <t>05.5-WP-PEDD-DP</t>
  </si>
  <si>
    <t>05.6-WP-PEDD-TPIK</t>
  </si>
  <si>
    <t>05.0-WP-PEDD-PRS</t>
  </si>
  <si>
    <t xml:space="preserve">Praktyka pedagogiczna w kl.I-III </t>
  </si>
  <si>
    <t>05.0-WP-PEDD-PRP</t>
  </si>
  <si>
    <t>05.5-Wp-PEDD-KEEM</t>
  </si>
  <si>
    <t>Komputer w szkole podstawowej z metodyką</t>
  </si>
  <si>
    <t>05.5-WP-PEDD-DZK</t>
  </si>
  <si>
    <t>05.0-WP-PEDD-PRPN</t>
  </si>
  <si>
    <t>Praktyka pedgogiczna zajęć komputerowych w edukacji elementarnej</t>
  </si>
  <si>
    <t>05.1-WP-PEDD-PPOO</t>
  </si>
  <si>
    <t>05.5-WP-PEDD-IPE</t>
  </si>
  <si>
    <t>15.</t>
  </si>
  <si>
    <t>05.5-WP-PEDD-OPE</t>
  </si>
  <si>
    <t>05.5-WP-PEDD-MPOW</t>
  </si>
  <si>
    <t>05.0-WP-PEDD-PRSP</t>
  </si>
  <si>
    <t xml:space="preserve">dr hab. Marzenna Magda-Adamowicz, prof. UZ </t>
  </si>
  <si>
    <t>05.5-WP-PEDD-PZT</t>
  </si>
  <si>
    <t>Pedagogika zdolności i twórczości</t>
  </si>
  <si>
    <t>05.5-WP-PEDD-DPDZT</t>
  </si>
  <si>
    <t>Diagnoza pedagogiczna dzieci zdolnych i twórczych</t>
  </si>
  <si>
    <t xml:space="preserve">05.5-WP-PEDD-MZPP  </t>
  </si>
  <si>
    <t>Metodyka zajęć pozalekcyjnych i pozaszkolnych</t>
  </si>
  <si>
    <t>05.5-WP-PEDD-PDZT</t>
  </si>
  <si>
    <t>Praca z dzieckiem zdolnym i twórczym</t>
  </si>
  <si>
    <t>05.5-WP-PEDD-PRPZT</t>
  </si>
  <si>
    <t>Praktyka pedagogiczna w placówkach pozaszkolnych</t>
  </si>
  <si>
    <t>Edukacja medialna</t>
  </si>
  <si>
    <t>Teoretyczne podstawy pedagogiki przedszkolnej</t>
  </si>
  <si>
    <t>Teoretyczne podstawy pedagogiki wczesnoszkolnej</t>
  </si>
  <si>
    <t>Diagnoza pedagogiczna</t>
  </si>
  <si>
    <t>Teoretyczne podstawy integracji w kształceniu</t>
  </si>
  <si>
    <t>Praktyka pedagogiczna w przedszkolu</t>
  </si>
  <si>
    <t>Podstawy prawne i organizacyjne oświaty</t>
  </si>
  <si>
    <t>Innowacje w pedagogice elementarnej</t>
  </si>
  <si>
    <t>Oświata i polityka edukacyjna</t>
  </si>
  <si>
    <t>Metodyka pracy opiekuńczo-wychowawczej</t>
  </si>
  <si>
    <t>Wspieranie dzieci w rozwoju zdolności</t>
  </si>
  <si>
    <t>Moduł specjalnościowy:</t>
  </si>
  <si>
    <r>
      <t>E</t>
    </r>
    <r>
      <rPr>
        <sz val="10"/>
        <rFont val="Arial"/>
        <family val="2"/>
        <charset val="238"/>
      </rPr>
      <t>/ZO</t>
    </r>
    <r>
      <rPr>
        <b/>
        <sz val="10"/>
        <rFont val="Arial"/>
        <family val="2"/>
        <charset val="238"/>
      </rPr>
      <t/>
    </r>
  </si>
  <si>
    <r>
      <t>E</t>
    </r>
    <r>
      <rPr>
        <sz val="10"/>
        <rFont val="Arial"/>
        <family val="2"/>
        <charset val="238"/>
      </rPr>
      <t>/ZO</t>
    </r>
  </si>
  <si>
    <t>Razem edukacja medialna</t>
  </si>
  <si>
    <t>RAZEM MODUŁ SPECJALNOŚCIOWY</t>
  </si>
  <si>
    <t>Razem wspieranie dzieci w rozwoju zdolności</t>
  </si>
  <si>
    <t>Edukacja medialna i informatyczna (375 - blok C)</t>
  </si>
  <si>
    <t>WM: Kapitał edukacyjny dziecka</t>
  </si>
  <si>
    <t>M1</t>
  </si>
  <si>
    <t>M2</t>
  </si>
  <si>
    <t>M3</t>
  </si>
  <si>
    <t>M4</t>
  </si>
  <si>
    <t>M5</t>
  </si>
  <si>
    <t>M6</t>
  </si>
  <si>
    <t>M7</t>
  </si>
  <si>
    <r>
      <t>E</t>
    </r>
    <r>
      <rPr>
        <sz val="10"/>
        <rFont val="Arial"/>
        <family val="2"/>
        <charset val="238"/>
      </rPr>
      <t>/ZO</t>
    </r>
  </si>
  <si>
    <t xml:space="preserve">Razem </t>
  </si>
  <si>
    <t>Blok fakultatywny A:</t>
  </si>
  <si>
    <t>Blok fakultatywny B:</t>
  </si>
  <si>
    <t>Blok fakultatywny C (kwalifilacje nauczycielskie):</t>
  </si>
  <si>
    <t>dr hab. Grażyna Gajewska, prof. UZ</t>
  </si>
  <si>
    <t>Kultura medialna</t>
  </si>
  <si>
    <t>Moduł podstawowy - obowiązkowy:</t>
  </si>
  <si>
    <t xml:space="preserve">dr hab. Bogdan Idzikowski, prof. UZ </t>
  </si>
  <si>
    <t xml:space="preserve">dr hab. Marek Furmanek, prof. UZ </t>
  </si>
  <si>
    <t>dr hab. Grażyna Miłkowska, prof. UZ</t>
  </si>
  <si>
    <t>Psychopedagogika/
Poradnictwo i pomoc*</t>
  </si>
  <si>
    <t>* fakultatywny przedmiot do wyboru</t>
  </si>
  <si>
    <t>Ścieżka A lub B</t>
  </si>
  <si>
    <t>14.4-WP-PEDD-MSSwD</t>
  </si>
  <si>
    <t>WM: Sieci społeczne w działaniu</t>
  </si>
  <si>
    <t>Moduł dyplomowy:</t>
  </si>
  <si>
    <t>Moduł rozszerzający* - ograniczonego wyboru:</t>
  </si>
  <si>
    <t>*W semestrze trzecim student wybiera dwa wyklady monograficzne (WM) z oferty modułu rozszerzającego</t>
  </si>
  <si>
    <t>30*</t>
  </si>
  <si>
    <t>*Godziny praktyk nie sa wliczane do planu studiów</t>
  </si>
  <si>
    <t>60*</t>
  </si>
  <si>
    <t>Sieci komputerowe</t>
  </si>
  <si>
    <t>14.4-WP-PEDD-SK</t>
  </si>
  <si>
    <t>Animacja czasu wolnego</t>
  </si>
  <si>
    <t>Dydaktyka zajęć komputerowych w klasach IV-VIII</t>
  </si>
  <si>
    <t>Praktyka pedagogicznazajęć komputerowych w klasach IV-VIII</t>
  </si>
  <si>
    <t>Moduł 2 - Edukacja przedszklolna i wczesnoszkolna i edukacja medialna</t>
  </si>
  <si>
    <t>Razem edukacja przedszkolna i wczesnoszkolna</t>
  </si>
  <si>
    <t>Moduł 3 - Edukacja przedszkolna i wczesnoszkolna i wspieranie dzieci w rozwoju zdolności</t>
  </si>
  <si>
    <t>Edukacja przedszkolna i wczesnoszkolna</t>
  </si>
  <si>
    <r>
      <t>Edukacja przedszkolna i wczesnoszkolna i edukacja medialna 435</t>
    </r>
    <r>
      <rPr>
        <vertAlign val="superscript"/>
        <sz val="10"/>
        <rFont val="Arial"/>
        <family val="2"/>
        <charset val="238"/>
      </rPr>
      <t>1)</t>
    </r>
  </si>
  <si>
    <r>
      <t>Edukacja przedszkolna i wczesnoszkolna i wspieranie dzieci w rozwoju zdolności 435</t>
    </r>
    <r>
      <rPr>
        <vertAlign val="superscript"/>
        <sz val="10"/>
        <rFont val="Arial"/>
        <family val="2"/>
        <charset val="238"/>
      </rPr>
      <t>2)</t>
    </r>
  </si>
  <si>
    <r>
      <t>Edukacja przedszkolna i wczesnoszkolna i edukacja medialna                   975</t>
    </r>
    <r>
      <rPr>
        <vertAlign val="superscript"/>
        <sz val="10"/>
        <rFont val="Arial"/>
        <family val="2"/>
        <charset val="238"/>
      </rPr>
      <t>1)</t>
    </r>
  </si>
  <si>
    <r>
      <t>Edukacja przedszkolna i wczesnoszkolna i wspieranie dzieci w rozwoju zdolności  975</t>
    </r>
    <r>
      <rPr>
        <vertAlign val="superscript"/>
        <sz val="10"/>
        <rFont val="Arial"/>
        <family val="2"/>
        <charset val="238"/>
      </rPr>
      <t>2)</t>
    </r>
  </si>
  <si>
    <t>Moduł 5 - Pedagogika opiekuńczo-wychowawcza i profilaktyka</t>
  </si>
  <si>
    <t>Moduł 6 - Pomoc społeczna i socjoterapia</t>
  </si>
  <si>
    <t>Moduł 7 -  Resocjalizacja z terapią specjalistyczną</t>
  </si>
</sst>
</file>

<file path=xl/styles.xml><?xml version="1.0" encoding="utf-8"?>
<styleSheet xmlns="http://schemas.openxmlformats.org/spreadsheetml/2006/main">
  <fonts count="48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1"/>
      <name val="Tahoma"/>
      <family val="2"/>
      <charset val="238"/>
    </font>
    <font>
      <sz val="8"/>
      <color indexed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9"/>
      <color indexed="8"/>
      <name val="Calibri"/>
      <family val="2"/>
      <charset val="238"/>
    </font>
    <font>
      <i/>
      <sz val="8"/>
      <color indexed="10"/>
      <name val="Arial"/>
      <family val="2"/>
      <charset val="238"/>
    </font>
    <font>
      <i/>
      <sz val="9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6">
    <xf numFmtId="0" fontId="0" fillId="0" borderId="0" xfId="0"/>
    <xf numFmtId="0" fontId="2" fillId="0" borderId="0" xfId="0" applyFont="1" applyAlignment="1"/>
    <xf numFmtId="0" fontId="0" fillId="0" borderId="0" xfId="0" applyFont="1"/>
    <xf numFmtId="0" fontId="9" fillId="0" borderId="0" xfId="0" applyFont="1" applyBorder="1" applyAlignment="1">
      <alignment horizontal="left" vertical="center"/>
    </xf>
    <xf numFmtId="0" fontId="23" fillId="0" borderId="0" xfId="0" applyFont="1" applyBorder="1" applyAlignment="1"/>
    <xf numFmtId="0" fontId="11" fillId="0" borderId="0" xfId="0" applyFont="1" applyBorder="1" applyAlignment="1">
      <alignment horizontal="left" vertical="center" wrapText="1"/>
    </xf>
    <xf numFmtId="0" fontId="9" fillId="0" borderId="0" xfId="0" applyFont="1"/>
    <xf numFmtId="0" fontId="9" fillId="0" borderId="0" xfId="0" applyFont="1" applyFill="1" applyBorder="1"/>
    <xf numFmtId="0" fontId="0" fillId="0" borderId="1" xfId="0" applyFont="1" applyBorder="1"/>
    <xf numFmtId="0" fontId="12" fillId="0" borderId="0" xfId="0" applyFont="1" applyAlignment="1"/>
    <xf numFmtId="0" fontId="25" fillId="0" borderId="0" xfId="0" applyFont="1" applyBorder="1" applyAlignment="1"/>
    <xf numFmtId="0" fontId="24" fillId="0" borderId="0" xfId="0" applyFont="1"/>
    <xf numFmtId="0" fontId="1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5" fillId="0" borderId="0" xfId="0" applyFont="1"/>
    <xf numFmtId="0" fontId="17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1" applyFont="1"/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/>
    <xf numFmtId="0" fontId="8" fillId="2" borderId="0" xfId="0" applyFont="1" applyFill="1" applyBorder="1" applyAlignment="1">
      <alignment horizontal="left" vertical="center" wrapText="1"/>
    </xf>
    <xf numFmtId="0" fontId="26" fillId="0" borderId="0" xfId="0" applyFont="1" applyAlignment="1"/>
    <xf numFmtId="0" fontId="27" fillId="0" borderId="0" xfId="0" applyFont="1"/>
    <xf numFmtId="0" fontId="28" fillId="0" borderId="0" xfId="0" applyFont="1" applyBorder="1" applyAlignment="1"/>
    <xf numFmtId="0" fontId="29" fillId="0" borderId="0" xfId="0" applyFont="1" applyAlignment="1"/>
    <xf numFmtId="0" fontId="30" fillId="0" borderId="0" xfId="0" applyFont="1"/>
    <xf numFmtId="0" fontId="31" fillId="0" borderId="0" xfId="0" applyFont="1" applyBorder="1" applyAlignment="1"/>
    <xf numFmtId="0" fontId="30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6" fillId="0" borderId="0" xfId="0" applyFont="1"/>
    <xf numFmtId="0" fontId="32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shrinkToFit="1"/>
    </xf>
    <xf numFmtId="0" fontId="0" fillId="0" borderId="1" xfId="0" applyFont="1" applyBorder="1" applyAlignment="1">
      <alignment shrinkToFit="1"/>
    </xf>
    <xf numFmtId="0" fontId="0" fillId="0" borderId="1" xfId="0" applyFont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/>
    <xf numFmtId="0" fontId="0" fillId="0" borderId="3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0" borderId="3" xfId="0" applyFont="1" applyBorder="1"/>
    <xf numFmtId="0" fontId="20" fillId="0" borderId="2" xfId="0" applyFont="1" applyFill="1" applyBorder="1" applyAlignment="1">
      <alignment vertical="center"/>
    </xf>
    <xf numFmtId="0" fontId="20" fillId="3" borderId="6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7" xfId="0" applyFont="1" applyBorder="1" applyAlignment="1"/>
    <xf numFmtId="0" fontId="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33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33" fillId="0" borderId="0" xfId="0" applyFont="1" applyBorder="1" applyAlignment="1">
      <alignment vertical="center"/>
    </xf>
    <xf numFmtId="0" fontId="4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1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0" fontId="7" fillId="0" borderId="0" xfId="0" applyFont="1"/>
    <xf numFmtId="0" fontId="2" fillId="0" borderId="0" xfId="0" applyFont="1"/>
    <xf numFmtId="0" fontId="0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45" fillId="3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/>
    </xf>
    <xf numFmtId="0" fontId="43" fillId="3" borderId="5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3" fillId="3" borderId="3" xfId="0" applyFont="1" applyFill="1" applyBorder="1" applyAlignment="1">
      <alignment vertical="center"/>
    </xf>
    <xf numFmtId="0" fontId="43" fillId="0" borderId="3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/>
    </xf>
    <xf numFmtId="0" fontId="36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right" vertical="center"/>
    </xf>
    <xf numFmtId="1" fontId="21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Border="1" applyAlignment="1"/>
    <xf numFmtId="0" fontId="20" fillId="3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wrapText="1"/>
    </xf>
    <xf numFmtId="0" fontId="41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6" fillId="3" borderId="12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27" fillId="0" borderId="0" xfId="0" applyFont="1" applyBorder="1"/>
    <xf numFmtId="0" fontId="3" fillId="0" borderId="3" xfId="0" applyFont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Fill="1" applyAlignment="1"/>
    <xf numFmtId="0" fontId="7" fillId="0" borderId="0" xfId="0" applyFont="1" applyFill="1" applyAlignment="1"/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" xfId="0" applyFont="1" applyFill="1" applyBorder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shrinkToFit="1"/>
    </xf>
    <xf numFmtId="0" fontId="0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43" fillId="2" borderId="16" xfId="0" applyFont="1" applyFill="1" applyBorder="1" applyAlignment="1">
      <alignment horizontal="left" vertical="center" wrapText="1"/>
    </xf>
    <xf numFmtId="0" fontId="43" fillId="2" borderId="17" xfId="0" applyFont="1" applyFill="1" applyBorder="1" applyAlignment="1">
      <alignment horizontal="left" vertical="center" wrapText="1"/>
    </xf>
    <xf numFmtId="0" fontId="43" fillId="2" borderId="12" xfId="0" applyFont="1" applyFill="1" applyBorder="1" applyAlignment="1">
      <alignment horizontal="left" vertical="center" wrapText="1"/>
    </xf>
    <xf numFmtId="0" fontId="44" fillId="0" borderId="4" xfId="0" applyFont="1" applyBorder="1" applyAlignment="1">
      <alignment horizontal="left" vertical="center" wrapText="1"/>
    </xf>
    <xf numFmtId="0" fontId="44" fillId="0" borderId="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/>
    </xf>
    <xf numFmtId="0" fontId="45" fillId="0" borderId="5" xfId="0" applyFont="1" applyBorder="1" applyAlignment="1">
      <alignment horizontal="left" vertical="center"/>
    </xf>
    <xf numFmtId="0" fontId="43" fillId="0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45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8" fillId="0" borderId="15" xfId="0" applyFont="1" applyFill="1" applyBorder="1" applyAlignment="1">
      <alignment horizontal="left"/>
    </xf>
    <xf numFmtId="0" fontId="40" fillId="0" borderId="15" xfId="0" applyFont="1" applyBorder="1" applyAlignment="1"/>
    <xf numFmtId="0" fontId="4" fillId="3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1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shrinkToFit="1"/>
    </xf>
    <xf numFmtId="0" fontId="20" fillId="3" borderId="1" xfId="0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horizontal="left" vertical="center" wrapText="1"/>
    </xf>
    <xf numFmtId="0" fontId="20" fillId="0" borderId="16" xfId="0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right" vertical="center"/>
    </xf>
    <xf numFmtId="0" fontId="20" fillId="0" borderId="4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left" vertical="center"/>
    </xf>
    <xf numFmtId="0" fontId="20" fillId="3" borderId="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43" fillId="0" borderId="5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right" vertical="center"/>
    </xf>
    <xf numFmtId="0" fontId="43" fillId="0" borderId="12" xfId="0" applyFont="1" applyFill="1" applyBorder="1" applyAlignment="1">
      <alignment horizontal="right" vertical="center"/>
    </xf>
    <xf numFmtId="0" fontId="43" fillId="0" borderId="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horizontal="center" vertical="center"/>
    </xf>
    <xf numFmtId="0" fontId="43" fillId="3" borderId="3" xfId="0" applyFont="1" applyFill="1" applyBorder="1" applyAlignment="1">
      <alignment horizontal="center" vertical="center"/>
    </xf>
    <xf numFmtId="0" fontId="43" fillId="3" borderId="6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21" fillId="0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1"/>
  <sheetViews>
    <sheetView tabSelected="1" topLeftCell="A37" zoomScaleNormal="100" zoomScaleSheetLayoutView="86" zoomScalePageLayoutView="70" workbookViewId="0">
      <selection activeCell="Q13" sqref="Q13"/>
    </sheetView>
  </sheetViews>
  <sheetFormatPr defaultRowHeight="11.25" outlineLevelRow="1"/>
  <cols>
    <col min="1" max="1" width="4" style="6" customWidth="1"/>
    <col min="2" max="2" width="21.7109375" style="6" customWidth="1"/>
    <col min="3" max="3" width="40.7109375" style="6" customWidth="1"/>
    <col min="4" max="4" width="8.28515625" style="6" customWidth="1"/>
    <col min="5" max="5" width="5" style="6" customWidth="1"/>
    <col min="6" max="6" width="7.7109375" style="6" customWidth="1"/>
    <col min="7" max="10" width="4.28515625" style="6" customWidth="1"/>
    <col min="11" max="11" width="7.7109375" style="6" customWidth="1"/>
    <col min="12" max="12" width="4.42578125" style="6" customWidth="1"/>
    <col min="13" max="16" width="4.28515625" style="6" customWidth="1"/>
    <col min="17" max="17" width="7.7109375" style="6" customWidth="1"/>
    <col min="18" max="18" width="4.42578125" style="6" customWidth="1"/>
    <col min="19" max="22" width="4.28515625" style="6" customWidth="1"/>
    <col min="23" max="23" width="7.7109375" style="6" customWidth="1"/>
    <col min="24" max="24" width="4.42578125" style="6" customWidth="1"/>
    <col min="25" max="28" width="4.28515625" style="6" customWidth="1"/>
    <col min="29" max="29" width="7.7109375" style="6" customWidth="1"/>
    <col min="30" max="30" width="4.42578125" style="6" customWidth="1"/>
    <col min="31" max="31" width="5.140625" style="6" customWidth="1"/>
    <col min="32" max="32" width="7" style="6" hidden="1" customWidth="1"/>
    <col min="33" max="33" width="6.28515625" style="6" hidden="1" customWidth="1"/>
    <col min="34" max="36" width="9.140625" style="6" hidden="1" customWidth="1"/>
    <col min="37" max="44" width="7" style="6" hidden="1" customWidth="1"/>
    <col min="45" max="16384" width="9.140625" style="6"/>
  </cols>
  <sheetData>
    <row r="1" spans="1:33" ht="15">
      <c r="A1" s="295"/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9"/>
    </row>
    <row r="2" spans="1:33" ht="15.75">
      <c r="A2" s="309" t="s">
        <v>0</v>
      </c>
      <c r="B2" s="309"/>
      <c r="C2" s="159" t="s">
        <v>1</v>
      </c>
      <c r="D2" s="4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33" ht="12.75">
      <c r="A3" s="309" t="s">
        <v>32</v>
      </c>
      <c r="B3" s="309"/>
      <c r="C3" s="158" t="s">
        <v>33</v>
      </c>
      <c r="D3" s="48"/>
      <c r="E3" s="48"/>
      <c r="F3" s="48"/>
      <c r="G3" s="48"/>
      <c r="H3" s="48"/>
      <c r="I3" s="48"/>
      <c r="J3" s="48"/>
      <c r="K3" s="139"/>
      <c r="L3" s="139"/>
      <c r="M3" s="139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1:33" ht="12.95" customHeight="1">
      <c r="A4" s="310" t="s">
        <v>2</v>
      </c>
      <c r="B4" s="310"/>
      <c r="C4" s="48" t="s">
        <v>34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</row>
    <row r="5" spans="1:33" ht="12.75">
      <c r="A5" s="260" t="s">
        <v>3</v>
      </c>
      <c r="B5" s="294" t="s">
        <v>4</v>
      </c>
      <c r="C5" s="260" t="s">
        <v>5</v>
      </c>
      <c r="D5" s="260" t="s">
        <v>11</v>
      </c>
      <c r="E5" s="261" t="s">
        <v>12</v>
      </c>
      <c r="F5" s="260" t="s">
        <v>13</v>
      </c>
      <c r="G5" s="307" t="s">
        <v>6</v>
      </c>
      <c r="H5" s="307"/>
      <c r="I5" s="307"/>
      <c r="J5" s="307"/>
      <c r="K5" s="307"/>
      <c r="L5" s="307"/>
      <c r="M5" s="294" t="s">
        <v>7</v>
      </c>
      <c r="N5" s="294"/>
      <c r="O5" s="294"/>
      <c r="P5" s="294"/>
      <c r="Q5" s="294"/>
      <c r="R5" s="294"/>
      <c r="S5" s="307" t="s">
        <v>8</v>
      </c>
      <c r="T5" s="307"/>
      <c r="U5" s="307"/>
      <c r="V5" s="307"/>
      <c r="W5" s="307"/>
      <c r="X5" s="307"/>
      <c r="Y5" s="294" t="s">
        <v>9</v>
      </c>
      <c r="Z5" s="294"/>
      <c r="AA5" s="294"/>
      <c r="AB5" s="294"/>
      <c r="AC5" s="294"/>
      <c r="AD5" s="294"/>
      <c r="AE5" s="12"/>
      <c r="AF5" s="13"/>
    </row>
    <row r="6" spans="1:33" ht="12.75">
      <c r="A6" s="260"/>
      <c r="B6" s="294"/>
      <c r="C6" s="260"/>
      <c r="D6" s="260"/>
      <c r="E6" s="308"/>
      <c r="F6" s="260"/>
      <c r="G6" s="297" t="s">
        <v>10</v>
      </c>
      <c r="H6" s="298"/>
      <c r="I6" s="298"/>
      <c r="J6" s="299"/>
      <c r="K6" s="306" t="s">
        <v>13</v>
      </c>
      <c r="L6" s="303" t="s">
        <v>12</v>
      </c>
      <c r="M6" s="300" t="s">
        <v>10</v>
      </c>
      <c r="N6" s="301"/>
      <c r="O6" s="301"/>
      <c r="P6" s="302"/>
      <c r="Q6" s="260" t="s">
        <v>13</v>
      </c>
      <c r="R6" s="261" t="s">
        <v>12</v>
      </c>
      <c r="S6" s="297" t="s">
        <v>10</v>
      </c>
      <c r="T6" s="298"/>
      <c r="U6" s="298"/>
      <c r="V6" s="299"/>
      <c r="W6" s="306" t="s">
        <v>13</v>
      </c>
      <c r="X6" s="303" t="s">
        <v>12</v>
      </c>
      <c r="Y6" s="300" t="s">
        <v>10</v>
      </c>
      <c r="Z6" s="301"/>
      <c r="AA6" s="301"/>
      <c r="AB6" s="302"/>
      <c r="AC6" s="260" t="s">
        <v>13</v>
      </c>
      <c r="AD6" s="261" t="s">
        <v>12</v>
      </c>
      <c r="AE6" s="13"/>
    </row>
    <row r="7" spans="1:33" ht="22.5" customHeight="1">
      <c r="A7" s="260"/>
      <c r="B7" s="294"/>
      <c r="C7" s="260"/>
      <c r="D7" s="260"/>
      <c r="E7" s="262"/>
      <c r="F7" s="260"/>
      <c r="G7" s="52" t="s">
        <v>14</v>
      </c>
      <c r="H7" s="52" t="s">
        <v>15</v>
      </c>
      <c r="I7" s="52" t="s">
        <v>203</v>
      </c>
      <c r="J7" s="52" t="s">
        <v>202</v>
      </c>
      <c r="K7" s="306"/>
      <c r="L7" s="304"/>
      <c r="M7" s="50" t="s">
        <v>14</v>
      </c>
      <c r="N7" s="50" t="s">
        <v>15</v>
      </c>
      <c r="O7" s="50" t="s">
        <v>203</v>
      </c>
      <c r="P7" s="50" t="s">
        <v>202</v>
      </c>
      <c r="Q7" s="260"/>
      <c r="R7" s="262"/>
      <c r="S7" s="52" t="s">
        <v>14</v>
      </c>
      <c r="T7" s="52" t="s">
        <v>15</v>
      </c>
      <c r="U7" s="52" t="s">
        <v>203</v>
      </c>
      <c r="V7" s="52" t="s">
        <v>202</v>
      </c>
      <c r="W7" s="306"/>
      <c r="X7" s="304"/>
      <c r="Y7" s="50" t="s">
        <v>14</v>
      </c>
      <c r="Z7" s="50" t="s">
        <v>15</v>
      </c>
      <c r="AA7" s="50" t="s">
        <v>203</v>
      </c>
      <c r="AB7" s="50" t="s">
        <v>202</v>
      </c>
      <c r="AC7" s="260"/>
      <c r="AD7" s="262"/>
      <c r="AE7" s="14"/>
      <c r="AF7" s="13"/>
      <c r="AG7" s="13"/>
    </row>
    <row r="8" spans="1:33" ht="12">
      <c r="A8" s="268" t="s">
        <v>327</v>
      </c>
      <c r="B8" s="269"/>
      <c r="C8" s="270"/>
      <c r="D8" s="288">
        <f>SUM(D10:D22)</f>
        <v>345</v>
      </c>
      <c r="E8" s="288">
        <f>SUM(E10:E22)</f>
        <v>50</v>
      </c>
      <c r="F8" s="288" t="s">
        <v>96</v>
      </c>
      <c r="G8" s="292">
        <f>SUM(G9:I9)</f>
        <v>120</v>
      </c>
      <c r="H8" s="293"/>
      <c r="I8" s="293"/>
      <c r="J8" s="291"/>
      <c r="K8" s="284" t="s">
        <v>96</v>
      </c>
      <c r="L8" s="284">
        <f>SUM(L10:L22)</f>
        <v>20</v>
      </c>
      <c r="M8" s="289">
        <f>SUM(M9:P9)</f>
        <v>150</v>
      </c>
      <c r="N8" s="290"/>
      <c r="O8" s="290"/>
      <c r="P8" s="291"/>
      <c r="Q8" s="288" t="s">
        <v>96</v>
      </c>
      <c r="R8" s="288">
        <f>SUM(R10:R22)</f>
        <v>20</v>
      </c>
      <c r="S8" s="292">
        <f>SUM(S9:U9)</f>
        <v>15</v>
      </c>
      <c r="T8" s="293"/>
      <c r="U8" s="293"/>
      <c r="V8" s="291"/>
      <c r="W8" s="284" t="s">
        <v>96</v>
      </c>
      <c r="X8" s="284">
        <f>SUM(X10:X22)</f>
        <v>2</v>
      </c>
      <c r="Y8" s="289">
        <f>SUM(Y9:AB9)</f>
        <v>60</v>
      </c>
      <c r="Z8" s="290"/>
      <c r="AA8" s="290"/>
      <c r="AB8" s="291"/>
      <c r="AC8" s="288" t="s">
        <v>96</v>
      </c>
      <c r="AD8" s="288">
        <f>SUM(AD10:AD22)</f>
        <v>8</v>
      </c>
      <c r="AE8" s="39"/>
    </row>
    <row r="9" spans="1:33" ht="12">
      <c r="A9" s="271"/>
      <c r="B9" s="272"/>
      <c r="C9" s="273"/>
      <c r="D9" s="285"/>
      <c r="E9" s="285"/>
      <c r="F9" s="285"/>
      <c r="G9" s="140">
        <f>SUM(G10:G22)</f>
        <v>45</v>
      </c>
      <c r="H9" s="140">
        <f>SUM(H10:H22)</f>
        <v>75</v>
      </c>
      <c r="I9" s="140">
        <f>SUM(I10:I22)</f>
        <v>0</v>
      </c>
      <c r="J9" s="140">
        <f>SUM(J10:J22)</f>
        <v>0</v>
      </c>
      <c r="K9" s="285"/>
      <c r="L9" s="285"/>
      <c r="M9" s="141">
        <f>SUM(M10:M22)</f>
        <v>60</v>
      </c>
      <c r="N9" s="141">
        <f>SUM(N10:N22)</f>
        <v>30</v>
      </c>
      <c r="O9" s="141">
        <f>SUM(O10:O22)</f>
        <v>30</v>
      </c>
      <c r="P9" s="141">
        <f>SUM(P10:P22)</f>
        <v>30</v>
      </c>
      <c r="Q9" s="285"/>
      <c r="R9" s="285"/>
      <c r="S9" s="140">
        <f>SUM(S10:S22)</f>
        <v>0</v>
      </c>
      <c r="T9" s="140">
        <f>SUM(T10:T22)</f>
        <v>15</v>
      </c>
      <c r="U9" s="140">
        <f>SUM(U10:U22)</f>
        <v>0</v>
      </c>
      <c r="V9" s="140">
        <f>SUM(V10:V22)</f>
        <v>0</v>
      </c>
      <c r="W9" s="285"/>
      <c r="X9" s="285"/>
      <c r="Y9" s="141">
        <f>SUM(Y10:Y22)</f>
        <v>30</v>
      </c>
      <c r="Z9" s="141">
        <f>SUM(Z10:Z22)</f>
        <v>30</v>
      </c>
      <c r="AA9" s="141">
        <f>SUM(AA10:AA22)</f>
        <v>0</v>
      </c>
      <c r="AB9" s="141">
        <f>SUM(AB10:AB22)</f>
        <v>0</v>
      </c>
      <c r="AC9" s="285"/>
      <c r="AD9" s="285"/>
      <c r="AE9" s="39"/>
    </row>
    <row r="10" spans="1:33" ht="15.6" customHeight="1" outlineLevel="1">
      <c r="A10" s="160" t="s">
        <v>16</v>
      </c>
      <c r="B10" s="73" t="s">
        <v>122</v>
      </c>
      <c r="C10" s="56" t="s">
        <v>35</v>
      </c>
      <c r="D10" s="57">
        <f>SUM(G10:J10,M10:P10,S10:V10,Y10:AB10)</f>
        <v>30</v>
      </c>
      <c r="E10" s="57">
        <f>SUM(L10,R10,X10,AD10)</f>
        <v>5</v>
      </c>
      <c r="F10" s="57" t="str">
        <f>CONCATENATE(K10,Q10,W10,AC10)</f>
        <v>E/ZO</v>
      </c>
      <c r="G10" s="58">
        <v>15</v>
      </c>
      <c r="H10" s="58">
        <v>15</v>
      </c>
      <c r="I10" s="58"/>
      <c r="J10" s="58"/>
      <c r="K10" s="58" t="s">
        <v>71</v>
      </c>
      <c r="L10" s="58">
        <v>5</v>
      </c>
      <c r="M10" s="57"/>
      <c r="N10" s="57"/>
      <c r="O10" s="57"/>
      <c r="P10" s="57"/>
      <c r="Q10" s="59"/>
      <c r="R10" s="59"/>
      <c r="S10" s="58"/>
      <c r="T10" s="58"/>
      <c r="U10" s="58"/>
      <c r="V10" s="58"/>
      <c r="W10" s="58"/>
      <c r="X10" s="58"/>
      <c r="Y10" s="57"/>
      <c r="Z10" s="57"/>
      <c r="AA10" s="57"/>
      <c r="AB10" s="57"/>
      <c r="AC10" s="76"/>
      <c r="AD10" s="63"/>
      <c r="AE10" s="15"/>
    </row>
    <row r="11" spans="1:33" ht="15.6" customHeight="1" outlineLevel="1">
      <c r="A11" s="160" t="s">
        <v>17</v>
      </c>
      <c r="B11" s="73" t="s">
        <v>123</v>
      </c>
      <c r="C11" s="56" t="s">
        <v>36</v>
      </c>
      <c r="D11" s="57">
        <f t="shared" ref="D11:D22" si="0">SUM(G11:J11,M11:P11,S11:V11,Y11:AB11)</f>
        <v>15</v>
      </c>
      <c r="E11" s="57">
        <f t="shared" ref="E11:E22" si="1">SUM(L11,R11,X11,AD11)</f>
        <v>3</v>
      </c>
      <c r="F11" s="57" t="str">
        <f t="shared" ref="F11:F34" si="2">CONCATENATE(K11,Q11,W11,AC11)</f>
        <v>ZO</v>
      </c>
      <c r="G11" s="58"/>
      <c r="H11" s="58">
        <v>15</v>
      </c>
      <c r="I11" s="58"/>
      <c r="J11" s="58"/>
      <c r="K11" s="58" t="s">
        <v>47</v>
      </c>
      <c r="L11" s="58">
        <v>3</v>
      </c>
      <c r="M11" s="57"/>
      <c r="N11" s="57"/>
      <c r="O11" s="57"/>
      <c r="P11" s="57"/>
      <c r="Q11" s="59"/>
      <c r="R11" s="59"/>
      <c r="S11" s="58"/>
      <c r="T11" s="58"/>
      <c r="U11" s="58"/>
      <c r="V11" s="58"/>
      <c r="W11" s="58"/>
      <c r="X11" s="58"/>
      <c r="Y11" s="57"/>
      <c r="Z11" s="57"/>
      <c r="AA11" s="57"/>
      <c r="AB11" s="57"/>
      <c r="AC11" s="76"/>
      <c r="AD11" s="63"/>
      <c r="AE11" s="16"/>
    </row>
    <row r="12" spans="1:33" ht="15.6" customHeight="1" outlineLevel="1">
      <c r="A12" s="160" t="s">
        <v>18</v>
      </c>
      <c r="B12" s="73" t="s">
        <v>124</v>
      </c>
      <c r="C12" s="56" t="s">
        <v>37</v>
      </c>
      <c r="D12" s="57">
        <f t="shared" si="0"/>
        <v>30</v>
      </c>
      <c r="E12" s="57">
        <f t="shared" si="1"/>
        <v>5</v>
      </c>
      <c r="F12" s="57" t="str">
        <f t="shared" si="2"/>
        <v>E/ZO</v>
      </c>
      <c r="G12" s="58">
        <v>15</v>
      </c>
      <c r="H12" s="58">
        <v>15</v>
      </c>
      <c r="I12" s="58"/>
      <c r="J12" s="58"/>
      <c r="K12" s="58" t="s">
        <v>71</v>
      </c>
      <c r="L12" s="58">
        <v>5</v>
      </c>
      <c r="M12" s="57"/>
      <c r="N12" s="57"/>
      <c r="O12" s="57"/>
      <c r="P12" s="57"/>
      <c r="Q12" s="59"/>
      <c r="R12" s="59"/>
      <c r="S12" s="58"/>
      <c r="T12" s="58"/>
      <c r="U12" s="58"/>
      <c r="V12" s="58"/>
      <c r="W12" s="58"/>
      <c r="X12" s="58"/>
      <c r="Y12" s="57"/>
      <c r="Z12" s="57"/>
      <c r="AA12" s="57"/>
      <c r="AB12" s="57"/>
      <c r="AC12" s="76"/>
      <c r="AD12" s="63"/>
      <c r="AE12" s="15"/>
    </row>
    <row r="13" spans="1:33" ht="15.6" customHeight="1" outlineLevel="1">
      <c r="A13" s="160" t="s">
        <v>20</v>
      </c>
      <c r="B13" s="73" t="s">
        <v>106</v>
      </c>
      <c r="C13" s="56" t="s">
        <v>41</v>
      </c>
      <c r="D13" s="57">
        <f t="shared" si="0"/>
        <v>30</v>
      </c>
      <c r="E13" s="57">
        <f t="shared" si="1"/>
        <v>5</v>
      </c>
      <c r="F13" s="57" t="str">
        <f t="shared" si="2"/>
        <v>E/ZO</v>
      </c>
      <c r="G13" s="58">
        <v>15</v>
      </c>
      <c r="H13" s="58">
        <v>15</v>
      </c>
      <c r="I13" s="58"/>
      <c r="J13" s="58"/>
      <c r="K13" s="58" t="s">
        <v>71</v>
      </c>
      <c r="L13" s="58">
        <v>5</v>
      </c>
      <c r="M13" s="57"/>
      <c r="N13" s="57"/>
      <c r="O13" s="57"/>
      <c r="P13" s="57"/>
      <c r="Q13" s="57"/>
      <c r="R13" s="57"/>
      <c r="S13" s="58"/>
      <c r="T13" s="58"/>
      <c r="U13" s="58"/>
      <c r="V13" s="58"/>
      <c r="W13" s="58"/>
      <c r="X13" s="58"/>
      <c r="Y13" s="57"/>
      <c r="Z13" s="57"/>
      <c r="AA13" s="57"/>
      <c r="AB13" s="57"/>
      <c r="AC13" s="76"/>
      <c r="AD13" s="63"/>
      <c r="AE13" s="15"/>
    </row>
    <row r="14" spans="1:33" ht="15.6" customHeight="1" outlineLevel="1">
      <c r="A14" s="160" t="s">
        <v>21</v>
      </c>
      <c r="B14" s="73" t="s">
        <v>107</v>
      </c>
      <c r="C14" s="56" t="s">
        <v>105</v>
      </c>
      <c r="D14" s="57">
        <f t="shared" si="0"/>
        <v>15</v>
      </c>
      <c r="E14" s="57">
        <f t="shared" si="1"/>
        <v>2</v>
      </c>
      <c r="F14" s="57" t="str">
        <f t="shared" si="2"/>
        <v>ZO</v>
      </c>
      <c r="G14" s="58"/>
      <c r="H14" s="58">
        <v>15</v>
      </c>
      <c r="I14" s="58"/>
      <c r="J14" s="58"/>
      <c r="K14" s="58" t="s">
        <v>47</v>
      </c>
      <c r="L14" s="58">
        <v>2</v>
      </c>
      <c r="M14" s="57"/>
      <c r="N14" s="57"/>
      <c r="O14" s="57"/>
      <c r="P14" s="57"/>
      <c r="Q14" s="57"/>
      <c r="R14" s="57"/>
      <c r="S14" s="58"/>
      <c r="T14" s="58"/>
      <c r="U14" s="58"/>
      <c r="V14" s="58"/>
      <c r="W14" s="58"/>
      <c r="X14" s="58"/>
      <c r="Y14" s="57"/>
      <c r="Z14" s="57"/>
      <c r="AA14" s="57"/>
      <c r="AB14" s="57"/>
      <c r="AC14" s="57"/>
      <c r="AD14" s="64"/>
      <c r="AE14" s="15"/>
    </row>
    <row r="15" spans="1:33" ht="15.6" customHeight="1" outlineLevel="1">
      <c r="A15" s="160" t="s">
        <v>22</v>
      </c>
      <c r="B15" s="229" t="s">
        <v>108</v>
      </c>
      <c r="C15" s="228" t="s">
        <v>38</v>
      </c>
      <c r="D15" s="57">
        <f t="shared" si="0"/>
        <v>30</v>
      </c>
      <c r="E15" s="57">
        <f t="shared" si="1"/>
        <v>4</v>
      </c>
      <c r="F15" s="57" t="str">
        <f t="shared" si="2"/>
        <v>ZO/ZO</v>
      </c>
      <c r="G15" s="58"/>
      <c r="H15" s="58"/>
      <c r="I15" s="58"/>
      <c r="J15" s="58"/>
      <c r="K15" s="58"/>
      <c r="L15" s="58"/>
      <c r="M15" s="57">
        <v>15</v>
      </c>
      <c r="N15" s="57">
        <v>15</v>
      </c>
      <c r="O15" s="57"/>
      <c r="P15" s="57"/>
      <c r="Q15" s="57" t="s">
        <v>46</v>
      </c>
      <c r="R15" s="231">
        <v>4</v>
      </c>
      <c r="S15" s="58"/>
      <c r="T15" s="58"/>
      <c r="U15" s="58"/>
      <c r="V15" s="58"/>
      <c r="W15" s="58"/>
      <c r="X15" s="58"/>
      <c r="Y15" s="57"/>
      <c r="Z15" s="57"/>
      <c r="AA15" s="57"/>
      <c r="AB15" s="57"/>
      <c r="AC15" s="59"/>
      <c r="AD15" s="59"/>
      <c r="AE15" s="15"/>
    </row>
    <row r="16" spans="1:33" ht="15.6" customHeight="1" outlineLevel="1">
      <c r="A16" s="160" t="s">
        <v>23</v>
      </c>
      <c r="B16" s="73" t="s">
        <v>110</v>
      </c>
      <c r="C16" s="56" t="s">
        <v>40</v>
      </c>
      <c r="D16" s="57">
        <f t="shared" si="0"/>
        <v>30</v>
      </c>
      <c r="E16" s="57">
        <f t="shared" si="1"/>
        <v>5</v>
      </c>
      <c r="F16" s="57" t="str">
        <f t="shared" si="2"/>
        <v>E</v>
      </c>
      <c r="G16" s="58"/>
      <c r="H16" s="58"/>
      <c r="I16" s="58"/>
      <c r="J16" s="58"/>
      <c r="K16" s="58"/>
      <c r="L16" s="58"/>
      <c r="M16" s="57">
        <v>30</v>
      </c>
      <c r="N16" s="57"/>
      <c r="O16" s="57"/>
      <c r="P16" s="57"/>
      <c r="Q16" s="59" t="s">
        <v>19</v>
      </c>
      <c r="R16" s="57">
        <v>5</v>
      </c>
      <c r="S16" s="58"/>
      <c r="T16" s="58"/>
      <c r="U16" s="58"/>
      <c r="V16" s="58"/>
      <c r="W16" s="58"/>
      <c r="X16" s="58"/>
      <c r="Y16" s="57"/>
      <c r="Z16" s="57"/>
      <c r="AA16" s="57"/>
      <c r="AB16" s="57"/>
      <c r="AC16" s="57"/>
      <c r="AD16" s="64"/>
      <c r="AE16" s="15"/>
    </row>
    <row r="17" spans="1:35" ht="15.6" customHeight="1" outlineLevel="1">
      <c r="A17" s="160" t="s">
        <v>24</v>
      </c>
      <c r="B17" s="73" t="s">
        <v>111</v>
      </c>
      <c r="C17" s="56" t="s">
        <v>44</v>
      </c>
      <c r="D17" s="57">
        <f t="shared" si="0"/>
        <v>30</v>
      </c>
      <c r="E17" s="57">
        <f t="shared" si="1"/>
        <v>5</v>
      </c>
      <c r="F17" s="57" t="str">
        <f t="shared" si="2"/>
        <v>E/ZO</v>
      </c>
      <c r="G17" s="58"/>
      <c r="H17" s="58"/>
      <c r="I17" s="58"/>
      <c r="J17" s="58"/>
      <c r="K17" s="58"/>
      <c r="L17" s="58"/>
      <c r="M17" s="57">
        <v>15</v>
      </c>
      <c r="N17" s="57">
        <v>15</v>
      </c>
      <c r="O17" s="57"/>
      <c r="P17" s="57"/>
      <c r="Q17" s="59" t="s">
        <v>320</v>
      </c>
      <c r="R17" s="57">
        <v>5</v>
      </c>
      <c r="S17" s="58"/>
      <c r="T17" s="58"/>
      <c r="U17" s="58"/>
      <c r="V17" s="58"/>
      <c r="W17" s="58"/>
      <c r="X17" s="58"/>
      <c r="Y17" s="57"/>
      <c r="Z17" s="57"/>
      <c r="AA17" s="57"/>
      <c r="AB17" s="57"/>
      <c r="AC17" s="57"/>
      <c r="AD17" s="64"/>
      <c r="AE17" s="15"/>
    </row>
    <row r="18" spans="1:35" ht="15.6" customHeight="1" outlineLevel="1">
      <c r="A18" s="160" t="s">
        <v>25</v>
      </c>
      <c r="B18" s="95" t="s">
        <v>112</v>
      </c>
      <c r="C18" s="56" t="s">
        <v>42</v>
      </c>
      <c r="D18" s="57">
        <f t="shared" si="0"/>
        <v>30</v>
      </c>
      <c r="E18" s="57">
        <f t="shared" si="1"/>
        <v>4</v>
      </c>
      <c r="F18" s="57" t="str">
        <f t="shared" si="2"/>
        <v>ZO</v>
      </c>
      <c r="G18" s="58"/>
      <c r="H18" s="58"/>
      <c r="I18" s="58"/>
      <c r="J18" s="58"/>
      <c r="K18" s="58"/>
      <c r="L18" s="58"/>
      <c r="M18" s="57"/>
      <c r="N18" s="57"/>
      <c r="O18" s="57"/>
      <c r="P18" s="57">
        <v>30</v>
      </c>
      <c r="Q18" s="57" t="s">
        <v>47</v>
      </c>
      <c r="R18" s="57">
        <v>4</v>
      </c>
      <c r="S18" s="58"/>
      <c r="T18" s="58"/>
      <c r="U18" s="58"/>
      <c r="V18" s="58"/>
      <c r="W18" s="58"/>
      <c r="X18" s="58"/>
      <c r="Y18" s="57"/>
      <c r="Z18" s="57"/>
      <c r="AA18" s="57"/>
      <c r="AB18" s="57"/>
      <c r="AC18" s="57"/>
      <c r="AD18" s="64"/>
      <c r="AE18" s="15"/>
    </row>
    <row r="19" spans="1:35" ht="15.6" customHeight="1" outlineLevel="1">
      <c r="A19" s="160" t="s">
        <v>26</v>
      </c>
      <c r="B19" s="56" t="s">
        <v>197</v>
      </c>
      <c r="C19" s="56" t="s">
        <v>196</v>
      </c>
      <c r="D19" s="57">
        <f t="shared" si="0"/>
        <v>30</v>
      </c>
      <c r="E19" s="57">
        <f t="shared" si="1"/>
        <v>2</v>
      </c>
      <c r="F19" s="57" t="str">
        <f t="shared" si="2"/>
        <v>E</v>
      </c>
      <c r="G19" s="58"/>
      <c r="H19" s="58"/>
      <c r="I19" s="58"/>
      <c r="J19" s="58"/>
      <c r="K19" s="58"/>
      <c r="L19" s="58"/>
      <c r="M19" s="57"/>
      <c r="N19" s="57"/>
      <c r="O19" s="57">
        <v>30</v>
      </c>
      <c r="P19" s="57"/>
      <c r="Q19" s="59" t="s">
        <v>19</v>
      </c>
      <c r="R19" s="64">
        <v>2</v>
      </c>
      <c r="S19" s="58"/>
      <c r="T19" s="58"/>
      <c r="U19" s="58"/>
      <c r="V19" s="58"/>
      <c r="W19" s="58"/>
      <c r="X19" s="58"/>
      <c r="Y19" s="57"/>
      <c r="Z19" s="57"/>
      <c r="AA19" s="57"/>
      <c r="AB19" s="57"/>
      <c r="AC19" s="57"/>
      <c r="AD19" s="64"/>
      <c r="AE19" s="15"/>
    </row>
    <row r="20" spans="1:35" ht="15.6" customHeight="1" outlineLevel="1">
      <c r="A20" s="160" t="s">
        <v>27</v>
      </c>
      <c r="B20" s="56" t="s">
        <v>114</v>
      </c>
      <c r="C20" s="56" t="s">
        <v>45</v>
      </c>
      <c r="D20" s="57">
        <f t="shared" si="0"/>
        <v>15</v>
      </c>
      <c r="E20" s="57">
        <f t="shared" si="1"/>
        <v>2</v>
      </c>
      <c r="F20" s="57" t="str">
        <f t="shared" si="2"/>
        <v>ZO</v>
      </c>
      <c r="G20" s="58"/>
      <c r="H20" s="58"/>
      <c r="I20" s="58"/>
      <c r="J20" s="58"/>
      <c r="K20" s="58"/>
      <c r="L20" s="58"/>
      <c r="M20" s="57"/>
      <c r="N20" s="57"/>
      <c r="O20" s="57"/>
      <c r="P20" s="57"/>
      <c r="Q20" s="59"/>
      <c r="R20" s="64"/>
      <c r="S20" s="58"/>
      <c r="T20" s="58">
        <v>15</v>
      </c>
      <c r="U20" s="58"/>
      <c r="V20" s="58"/>
      <c r="W20" s="58" t="s">
        <v>47</v>
      </c>
      <c r="X20" s="58">
        <v>2</v>
      </c>
      <c r="Y20" s="57"/>
      <c r="Z20" s="57"/>
      <c r="AA20" s="57"/>
      <c r="AB20" s="57"/>
      <c r="AC20" s="57"/>
      <c r="AD20" s="64"/>
      <c r="AE20" s="15"/>
    </row>
    <row r="21" spans="1:35" ht="15.6" customHeight="1" outlineLevel="1">
      <c r="A21" s="160" t="s">
        <v>28</v>
      </c>
      <c r="B21" s="73" t="s">
        <v>113</v>
      </c>
      <c r="C21" s="56" t="s">
        <v>43</v>
      </c>
      <c r="D21" s="57">
        <f t="shared" si="0"/>
        <v>30</v>
      </c>
      <c r="E21" s="57">
        <f t="shared" si="1"/>
        <v>4</v>
      </c>
      <c r="F21" s="57" t="str">
        <f t="shared" si="2"/>
        <v>ZO/ZO</v>
      </c>
      <c r="G21" s="58"/>
      <c r="H21" s="58"/>
      <c r="I21" s="58"/>
      <c r="J21" s="58"/>
      <c r="K21" s="58"/>
      <c r="L21" s="58"/>
      <c r="M21" s="57"/>
      <c r="N21" s="57"/>
      <c r="O21" s="57"/>
      <c r="P21" s="57"/>
      <c r="Q21" s="59"/>
      <c r="R21" s="59"/>
      <c r="S21" s="58"/>
      <c r="T21" s="58"/>
      <c r="U21" s="58"/>
      <c r="V21" s="58"/>
      <c r="W21" s="58"/>
      <c r="X21" s="58"/>
      <c r="Y21" s="57">
        <v>15</v>
      </c>
      <c r="Z21" s="57">
        <v>15</v>
      </c>
      <c r="AA21" s="57"/>
      <c r="AB21" s="57"/>
      <c r="AC21" s="57" t="s">
        <v>46</v>
      </c>
      <c r="AD21" s="57">
        <v>4</v>
      </c>
      <c r="AE21" s="15"/>
    </row>
    <row r="22" spans="1:35" ht="15.6" customHeight="1" outlineLevel="1">
      <c r="A22" s="160" t="s">
        <v>29</v>
      </c>
      <c r="B22" s="230" t="s">
        <v>109</v>
      </c>
      <c r="C22" s="230" t="s">
        <v>39</v>
      </c>
      <c r="D22" s="57">
        <f t="shared" si="0"/>
        <v>30</v>
      </c>
      <c r="E22" s="57">
        <f t="shared" si="1"/>
        <v>4</v>
      </c>
      <c r="F22" s="57" t="str">
        <f t="shared" si="2"/>
        <v>ZO/ZO</v>
      </c>
      <c r="G22" s="58"/>
      <c r="H22" s="58"/>
      <c r="I22" s="58"/>
      <c r="J22" s="58"/>
      <c r="K22" s="58"/>
      <c r="L22" s="58"/>
      <c r="M22" s="57"/>
      <c r="N22" s="57"/>
      <c r="O22" s="57"/>
      <c r="P22" s="57"/>
      <c r="Q22" s="57"/>
      <c r="R22" s="57"/>
      <c r="S22" s="58"/>
      <c r="T22" s="58"/>
      <c r="U22" s="58"/>
      <c r="V22" s="58"/>
      <c r="W22" s="58"/>
      <c r="X22" s="58"/>
      <c r="Y22" s="57">
        <v>15</v>
      </c>
      <c r="Z22" s="57">
        <v>15</v>
      </c>
      <c r="AA22" s="57"/>
      <c r="AB22" s="57"/>
      <c r="AC22" s="57" t="s">
        <v>46</v>
      </c>
      <c r="AD22" s="231">
        <v>4</v>
      </c>
      <c r="AE22" s="15"/>
    </row>
    <row r="23" spans="1:35" ht="26.45" customHeight="1">
      <c r="A23" s="275" t="s">
        <v>337</v>
      </c>
      <c r="B23" s="275"/>
      <c r="C23" s="275"/>
      <c r="D23" s="59">
        <f>SUM(G23:J23,M23:P23,S23:V23,Y23:AB23)</f>
        <v>30</v>
      </c>
      <c r="E23" s="59">
        <f>SUM(L23,R23,X23,AD23)</f>
        <v>4</v>
      </c>
      <c r="F23" s="144" t="str">
        <f t="shared" si="2"/>
        <v>Zal</v>
      </c>
      <c r="G23" s="162"/>
      <c r="H23" s="162"/>
      <c r="I23" s="162"/>
      <c r="J23" s="145"/>
      <c r="K23" s="146"/>
      <c r="L23" s="146"/>
      <c r="M23" s="161"/>
      <c r="N23" s="161"/>
      <c r="O23" s="161"/>
      <c r="P23" s="147"/>
      <c r="Q23" s="148"/>
      <c r="R23" s="148"/>
      <c r="S23" s="140">
        <v>30</v>
      </c>
      <c r="T23" s="140"/>
      <c r="U23" s="140"/>
      <c r="V23" s="140"/>
      <c r="W23" s="146" t="s">
        <v>48</v>
      </c>
      <c r="X23" s="146">
        <v>4</v>
      </c>
      <c r="Y23" s="149"/>
      <c r="Z23" s="149"/>
      <c r="AA23" s="149"/>
      <c r="AB23" s="148"/>
      <c r="AC23" s="149"/>
      <c r="AD23" s="149"/>
      <c r="AE23" s="17"/>
      <c r="AI23" s="18"/>
    </row>
    <row r="24" spans="1:35" ht="37.5" customHeight="1" outlineLevel="1">
      <c r="A24" s="150" t="s">
        <v>16</v>
      </c>
      <c r="B24" s="151" t="s">
        <v>199</v>
      </c>
      <c r="C24" s="143" t="s">
        <v>254</v>
      </c>
      <c r="D24" s="57">
        <f t="shared" ref="D24:D33" si="3">SUM(G24:J24,M24:P24,S24:V24,Y24:AB24)</f>
        <v>15</v>
      </c>
      <c r="E24" s="57">
        <f t="shared" ref="E24:E33" si="4">SUM(L24,R24,X24,AD24)</f>
        <v>2</v>
      </c>
      <c r="F24" s="144" t="str">
        <f>CONCATENATE(K24,Q24,W24,AC24)</f>
        <v>Zal</v>
      </c>
      <c r="G24" s="152"/>
      <c r="H24" s="153"/>
      <c r="I24" s="153"/>
      <c r="J24" s="153"/>
      <c r="K24" s="153"/>
      <c r="L24" s="153"/>
      <c r="M24" s="151"/>
      <c r="N24" s="151"/>
      <c r="O24" s="151"/>
      <c r="P24" s="151"/>
      <c r="Q24" s="151"/>
      <c r="R24" s="151"/>
      <c r="S24" s="154">
        <v>15</v>
      </c>
      <c r="T24" s="154"/>
      <c r="U24" s="154"/>
      <c r="V24" s="154"/>
      <c r="W24" s="154" t="s">
        <v>48</v>
      </c>
      <c r="X24" s="154">
        <v>2</v>
      </c>
      <c r="Y24" s="151"/>
      <c r="Z24" s="151"/>
      <c r="AA24" s="151"/>
      <c r="AB24" s="151"/>
      <c r="AC24" s="151"/>
      <c r="AD24" s="151"/>
      <c r="AE24" s="17"/>
    </row>
    <row r="25" spans="1:35" ht="19.5" customHeight="1" outlineLevel="1">
      <c r="A25" s="150" t="s">
        <v>17</v>
      </c>
      <c r="B25" s="151" t="s">
        <v>115</v>
      </c>
      <c r="C25" s="143" t="s">
        <v>255</v>
      </c>
      <c r="D25" s="57">
        <f t="shared" si="3"/>
        <v>15</v>
      </c>
      <c r="E25" s="57">
        <f t="shared" si="4"/>
        <v>2</v>
      </c>
      <c r="F25" s="144" t="str">
        <f t="shared" si="2"/>
        <v>Zal</v>
      </c>
      <c r="G25" s="152"/>
      <c r="H25" s="153"/>
      <c r="I25" s="153"/>
      <c r="J25" s="153"/>
      <c r="K25" s="153"/>
      <c r="L25" s="153"/>
      <c r="M25" s="151"/>
      <c r="N25" s="151"/>
      <c r="O25" s="151"/>
      <c r="P25" s="151"/>
      <c r="Q25" s="151"/>
      <c r="R25" s="151"/>
      <c r="S25" s="154">
        <v>15</v>
      </c>
      <c r="T25" s="154"/>
      <c r="U25" s="154"/>
      <c r="V25" s="154"/>
      <c r="W25" s="154" t="s">
        <v>48</v>
      </c>
      <c r="X25" s="154">
        <v>2</v>
      </c>
      <c r="Y25" s="151"/>
      <c r="Z25" s="151"/>
      <c r="AA25" s="151"/>
      <c r="AB25" s="151"/>
      <c r="AC25" s="151"/>
      <c r="AD25" s="151"/>
      <c r="AE25" s="17"/>
    </row>
    <row r="26" spans="1:35" ht="19.5" customHeight="1" outlineLevel="1">
      <c r="A26" s="150" t="s">
        <v>18</v>
      </c>
      <c r="B26" s="151" t="s">
        <v>116</v>
      </c>
      <c r="C26" s="143" t="s">
        <v>256</v>
      </c>
      <c r="D26" s="57">
        <f t="shared" si="3"/>
        <v>15</v>
      </c>
      <c r="E26" s="57">
        <f t="shared" si="4"/>
        <v>2</v>
      </c>
      <c r="F26" s="144" t="str">
        <f t="shared" si="2"/>
        <v>Zal</v>
      </c>
      <c r="G26" s="152"/>
      <c r="H26" s="153"/>
      <c r="I26" s="153"/>
      <c r="J26" s="153"/>
      <c r="K26" s="153"/>
      <c r="L26" s="153"/>
      <c r="M26" s="151"/>
      <c r="N26" s="151"/>
      <c r="O26" s="151"/>
      <c r="P26" s="151"/>
      <c r="Q26" s="151"/>
      <c r="R26" s="151"/>
      <c r="S26" s="154">
        <v>15</v>
      </c>
      <c r="T26" s="154"/>
      <c r="U26" s="154"/>
      <c r="V26" s="154"/>
      <c r="W26" s="154" t="s">
        <v>48</v>
      </c>
      <c r="X26" s="154">
        <v>2</v>
      </c>
      <c r="Y26" s="151"/>
      <c r="Z26" s="151"/>
      <c r="AA26" s="151"/>
      <c r="AB26" s="151"/>
      <c r="AC26" s="151"/>
      <c r="AD26" s="151"/>
      <c r="AE26" s="17"/>
    </row>
    <row r="27" spans="1:35" ht="19.5" customHeight="1" outlineLevel="1">
      <c r="A27" s="150" t="s">
        <v>20</v>
      </c>
      <c r="B27" s="151" t="s">
        <v>200</v>
      </c>
      <c r="C27" s="143" t="s">
        <v>312</v>
      </c>
      <c r="D27" s="57">
        <f t="shared" si="3"/>
        <v>15</v>
      </c>
      <c r="E27" s="57">
        <f t="shared" si="4"/>
        <v>2</v>
      </c>
      <c r="F27" s="144" t="str">
        <f t="shared" si="2"/>
        <v>Zal</v>
      </c>
      <c r="G27" s="152"/>
      <c r="H27" s="153"/>
      <c r="I27" s="153"/>
      <c r="J27" s="153"/>
      <c r="K27" s="153"/>
      <c r="L27" s="153"/>
      <c r="M27" s="151"/>
      <c r="N27" s="151"/>
      <c r="O27" s="151"/>
      <c r="P27" s="151"/>
      <c r="Q27" s="151"/>
      <c r="R27" s="151"/>
      <c r="S27" s="154">
        <v>15</v>
      </c>
      <c r="T27" s="154"/>
      <c r="U27" s="154"/>
      <c r="V27" s="154"/>
      <c r="W27" s="154" t="s">
        <v>48</v>
      </c>
      <c r="X27" s="154">
        <v>2</v>
      </c>
      <c r="Y27" s="151"/>
      <c r="Z27" s="151"/>
      <c r="AA27" s="151"/>
      <c r="AB27" s="151"/>
      <c r="AC27" s="151"/>
      <c r="AD27" s="151"/>
      <c r="AE27" s="17"/>
    </row>
    <row r="28" spans="1:35" ht="19.5" customHeight="1" outlineLevel="1">
      <c r="A28" s="150" t="s">
        <v>21</v>
      </c>
      <c r="B28" s="151" t="s">
        <v>117</v>
      </c>
      <c r="C28" s="143" t="s">
        <v>257</v>
      </c>
      <c r="D28" s="57">
        <f t="shared" si="3"/>
        <v>15</v>
      </c>
      <c r="E28" s="57">
        <f t="shared" si="4"/>
        <v>2</v>
      </c>
      <c r="F28" s="144" t="str">
        <f t="shared" si="2"/>
        <v>Zal</v>
      </c>
      <c r="G28" s="152"/>
      <c r="H28" s="153"/>
      <c r="I28" s="153"/>
      <c r="J28" s="153"/>
      <c r="K28" s="153"/>
      <c r="L28" s="153"/>
      <c r="M28" s="151"/>
      <c r="N28" s="151"/>
      <c r="O28" s="151"/>
      <c r="P28" s="151"/>
      <c r="Q28" s="151"/>
      <c r="R28" s="151"/>
      <c r="S28" s="154">
        <v>15</v>
      </c>
      <c r="T28" s="154"/>
      <c r="U28" s="154"/>
      <c r="V28" s="154"/>
      <c r="W28" s="154" t="s">
        <v>48</v>
      </c>
      <c r="X28" s="154">
        <v>2</v>
      </c>
      <c r="Y28" s="151"/>
      <c r="Z28" s="151"/>
      <c r="AA28" s="151"/>
      <c r="AB28" s="151"/>
      <c r="AC28" s="151"/>
      <c r="AD28" s="151"/>
      <c r="AE28" s="17"/>
    </row>
    <row r="29" spans="1:35" ht="19.5" customHeight="1" outlineLevel="1">
      <c r="A29" s="150" t="s">
        <v>22</v>
      </c>
      <c r="B29" s="151" t="s">
        <v>334</v>
      </c>
      <c r="C29" s="143" t="s">
        <v>335</v>
      </c>
      <c r="D29" s="57">
        <f t="shared" si="3"/>
        <v>15</v>
      </c>
      <c r="E29" s="57">
        <f t="shared" si="4"/>
        <v>2</v>
      </c>
      <c r="F29" s="144" t="str">
        <f t="shared" si="2"/>
        <v>Zal</v>
      </c>
      <c r="G29" s="152"/>
      <c r="H29" s="153"/>
      <c r="I29" s="153"/>
      <c r="J29" s="153"/>
      <c r="K29" s="153"/>
      <c r="L29" s="153"/>
      <c r="M29" s="151"/>
      <c r="N29" s="151"/>
      <c r="O29" s="151"/>
      <c r="P29" s="151"/>
      <c r="Q29" s="151"/>
      <c r="R29" s="151"/>
      <c r="S29" s="154">
        <v>15</v>
      </c>
      <c r="T29" s="154"/>
      <c r="U29" s="154"/>
      <c r="V29" s="154"/>
      <c r="W29" s="154" t="s">
        <v>48</v>
      </c>
      <c r="X29" s="154">
        <v>2</v>
      </c>
      <c r="Y29" s="151"/>
      <c r="Z29" s="151"/>
      <c r="AA29" s="151"/>
      <c r="AB29" s="151"/>
      <c r="AC29" s="151"/>
      <c r="AD29" s="151"/>
      <c r="AE29" s="17"/>
    </row>
    <row r="30" spans="1:35" ht="19.5" customHeight="1" outlineLevel="1">
      <c r="A30" s="150" t="s">
        <v>23</v>
      </c>
      <c r="B30" s="151" t="s">
        <v>201</v>
      </c>
      <c r="C30" s="143" t="s">
        <v>258</v>
      </c>
      <c r="D30" s="57">
        <f t="shared" si="3"/>
        <v>15</v>
      </c>
      <c r="E30" s="57">
        <f t="shared" si="4"/>
        <v>2</v>
      </c>
      <c r="F30" s="144" t="str">
        <f t="shared" si="2"/>
        <v>Zal</v>
      </c>
      <c r="G30" s="152"/>
      <c r="H30" s="153"/>
      <c r="I30" s="153"/>
      <c r="J30" s="153"/>
      <c r="K30" s="153"/>
      <c r="L30" s="153"/>
      <c r="M30" s="151"/>
      <c r="N30" s="151"/>
      <c r="O30" s="151"/>
      <c r="P30" s="151"/>
      <c r="Q30" s="151"/>
      <c r="R30" s="151"/>
      <c r="S30" s="154">
        <v>15</v>
      </c>
      <c r="T30" s="154"/>
      <c r="U30" s="154"/>
      <c r="V30" s="154"/>
      <c r="W30" s="154" t="s">
        <v>48</v>
      </c>
      <c r="X30" s="154">
        <v>2</v>
      </c>
      <c r="Y30" s="151"/>
      <c r="Z30" s="151"/>
      <c r="AA30" s="151"/>
      <c r="AB30" s="151"/>
      <c r="AC30" s="151"/>
      <c r="AD30" s="151"/>
      <c r="AE30" s="17"/>
    </row>
    <row r="31" spans="1:35" ht="19.5" customHeight="1" outlineLevel="1">
      <c r="A31" s="150" t="s">
        <v>24</v>
      </c>
      <c r="B31" s="151" t="s">
        <v>118</v>
      </c>
      <c r="C31" s="143" t="s">
        <v>259</v>
      </c>
      <c r="D31" s="57">
        <f t="shared" si="3"/>
        <v>15</v>
      </c>
      <c r="E31" s="57">
        <f t="shared" si="4"/>
        <v>2</v>
      </c>
      <c r="F31" s="144" t="str">
        <f t="shared" si="2"/>
        <v>Zal</v>
      </c>
      <c r="G31" s="152"/>
      <c r="H31" s="153"/>
      <c r="I31" s="153"/>
      <c r="J31" s="153"/>
      <c r="K31" s="153"/>
      <c r="L31" s="153"/>
      <c r="M31" s="151"/>
      <c r="N31" s="151"/>
      <c r="O31" s="151"/>
      <c r="P31" s="151"/>
      <c r="Q31" s="151"/>
      <c r="R31" s="151"/>
      <c r="S31" s="154">
        <v>15</v>
      </c>
      <c r="T31" s="154"/>
      <c r="U31" s="154"/>
      <c r="V31" s="154"/>
      <c r="W31" s="154" t="s">
        <v>48</v>
      </c>
      <c r="X31" s="154">
        <v>2</v>
      </c>
      <c r="Y31" s="151"/>
      <c r="Z31" s="151"/>
      <c r="AA31" s="151"/>
      <c r="AB31" s="151"/>
      <c r="AC31" s="151"/>
      <c r="AD31" s="151"/>
      <c r="AE31" s="17"/>
    </row>
    <row r="32" spans="1:35" ht="19.5" customHeight="1" outlineLevel="1">
      <c r="A32" s="150" t="s">
        <v>25</v>
      </c>
      <c r="B32" s="151" t="s">
        <v>211</v>
      </c>
      <c r="C32" s="142" t="s">
        <v>260</v>
      </c>
      <c r="D32" s="57">
        <f t="shared" si="3"/>
        <v>15</v>
      </c>
      <c r="E32" s="57">
        <f t="shared" si="4"/>
        <v>2</v>
      </c>
      <c r="F32" s="144" t="str">
        <f t="shared" si="2"/>
        <v>Zal</v>
      </c>
      <c r="G32" s="152"/>
      <c r="H32" s="153"/>
      <c r="I32" s="153"/>
      <c r="J32" s="153"/>
      <c r="K32" s="153"/>
      <c r="L32" s="153"/>
      <c r="M32" s="151"/>
      <c r="N32" s="151"/>
      <c r="O32" s="151"/>
      <c r="P32" s="151"/>
      <c r="Q32" s="151"/>
      <c r="R32" s="151"/>
      <c r="S32" s="154">
        <v>15</v>
      </c>
      <c r="T32" s="154"/>
      <c r="U32" s="154"/>
      <c r="V32" s="154"/>
      <c r="W32" s="154" t="s">
        <v>48</v>
      </c>
      <c r="X32" s="154">
        <v>2</v>
      </c>
      <c r="Y32" s="151"/>
      <c r="Z32" s="151"/>
      <c r="AA32" s="151"/>
      <c r="AB32" s="151"/>
      <c r="AC32" s="151"/>
      <c r="AD32" s="151"/>
      <c r="AE32" s="17"/>
    </row>
    <row r="33" spans="1:31" ht="26.45" customHeight="1" outlineLevel="1">
      <c r="A33" s="202" t="s">
        <v>26</v>
      </c>
      <c r="B33" s="164" t="s">
        <v>119</v>
      </c>
      <c r="C33" s="203" t="s">
        <v>261</v>
      </c>
      <c r="D33" s="88">
        <f t="shared" si="3"/>
        <v>15</v>
      </c>
      <c r="E33" s="88">
        <f t="shared" si="4"/>
        <v>2</v>
      </c>
      <c r="F33" s="155" t="str">
        <f t="shared" si="2"/>
        <v>Zal</v>
      </c>
      <c r="G33" s="204"/>
      <c r="H33" s="163"/>
      <c r="I33" s="163"/>
      <c r="J33" s="163"/>
      <c r="K33" s="163"/>
      <c r="L33" s="163"/>
      <c r="M33" s="164"/>
      <c r="N33" s="164"/>
      <c r="O33" s="164"/>
      <c r="P33" s="164"/>
      <c r="Q33" s="164"/>
      <c r="R33" s="164"/>
      <c r="S33" s="205">
        <v>15</v>
      </c>
      <c r="T33" s="205"/>
      <c r="U33" s="205"/>
      <c r="V33" s="205"/>
      <c r="W33" s="205" t="s">
        <v>48</v>
      </c>
      <c r="X33" s="205">
        <v>2</v>
      </c>
      <c r="Y33" s="164"/>
      <c r="Z33" s="164"/>
      <c r="AA33" s="164"/>
      <c r="AB33" s="164"/>
      <c r="AC33" s="164"/>
      <c r="AD33" s="164"/>
      <c r="AE33" s="17"/>
    </row>
    <row r="34" spans="1:31" ht="28.5" customHeight="1" outlineLevel="1">
      <c r="A34" s="278" t="s">
        <v>120</v>
      </c>
      <c r="B34" s="278"/>
      <c r="C34" s="278"/>
      <c r="D34" s="59">
        <f>SUM(G34:J34,M34:P34,S34:V34,Y34:AB34)</f>
        <v>30</v>
      </c>
      <c r="E34" s="59">
        <f>SUM(L34,R34,X34,AD34)</f>
        <v>2</v>
      </c>
      <c r="F34" s="144" t="str">
        <f t="shared" si="2"/>
        <v>Zal</v>
      </c>
      <c r="G34" s="153"/>
      <c r="H34" s="153"/>
      <c r="I34" s="153"/>
      <c r="J34" s="153"/>
      <c r="K34" s="153"/>
      <c r="L34" s="153"/>
      <c r="M34" s="151"/>
      <c r="N34" s="151"/>
      <c r="O34" s="151"/>
      <c r="P34" s="151"/>
      <c r="Q34" s="151"/>
      <c r="R34" s="151"/>
      <c r="S34" s="153"/>
      <c r="T34" s="153"/>
      <c r="U34" s="153"/>
      <c r="V34" s="153"/>
      <c r="W34" s="153"/>
      <c r="X34" s="153"/>
      <c r="Y34" s="148">
        <v>30</v>
      </c>
      <c r="Z34" s="148"/>
      <c r="AA34" s="148"/>
      <c r="AB34" s="148"/>
      <c r="AC34" s="148" t="s">
        <v>48</v>
      </c>
      <c r="AD34" s="148">
        <v>2</v>
      </c>
      <c r="AE34" s="17"/>
    </row>
    <row r="35" spans="1:31" ht="16.5" customHeight="1" outlineLevel="1">
      <c r="A35" s="208"/>
      <c r="B35" s="17"/>
      <c r="C35" s="215"/>
      <c r="D35" s="209"/>
      <c r="E35" s="210"/>
      <c r="F35" s="211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09"/>
      <c r="Z35" s="209"/>
      <c r="AA35" s="209"/>
      <c r="AB35" s="209"/>
      <c r="AC35" s="209"/>
      <c r="AD35" s="209"/>
      <c r="AE35" s="17"/>
    </row>
    <row r="36" spans="1:31" ht="15.6" customHeight="1">
      <c r="A36" s="134" t="s">
        <v>338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</row>
    <row r="37" spans="1:31" ht="15.6" customHeight="1">
      <c r="A37" s="138" t="s">
        <v>189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</row>
    <row r="38" spans="1:31" ht="27.95" customHeight="1">
      <c r="A38" s="274" t="s">
        <v>336</v>
      </c>
      <c r="B38" s="274"/>
      <c r="C38" s="274"/>
      <c r="D38" s="59">
        <f>SUM(G38:J38,M38:P38,S38:V38,Y38:AB38)</f>
        <v>120</v>
      </c>
      <c r="E38" s="59">
        <f>SUM(L38,R38,X38,AD38)</f>
        <v>20</v>
      </c>
      <c r="F38" s="144" t="str">
        <f>CONCATENATE(K38,Q38,W38,AC38)</f>
        <v/>
      </c>
      <c r="G38" s="140"/>
      <c r="H38" s="140"/>
      <c r="I38" s="140"/>
      <c r="J38" s="140">
        <v>30</v>
      </c>
      <c r="K38" s="146"/>
      <c r="L38" s="146">
        <v>4</v>
      </c>
      <c r="M38" s="220"/>
      <c r="N38" s="220"/>
      <c r="O38" s="220"/>
      <c r="P38" s="220">
        <v>30</v>
      </c>
      <c r="Q38" s="148"/>
      <c r="R38" s="148">
        <v>4</v>
      </c>
      <c r="S38" s="221"/>
      <c r="T38" s="221"/>
      <c r="U38" s="221"/>
      <c r="V38" s="221">
        <v>30</v>
      </c>
      <c r="W38" s="146"/>
      <c r="X38" s="146">
        <v>4</v>
      </c>
      <c r="Y38" s="220"/>
      <c r="Z38" s="220"/>
      <c r="AA38" s="220"/>
      <c r="AB38" s="220">
        <v>30</v>
      </c>
      <c r="AC38" s="148"/>
      <c r="AD38" s="148">
        <v>8</v>
      </c>
    </row>
    <row r="39" spans="1:31" ht="48" outlineLevel="1">
      <c r="A39" s="222"/>
      <c r="B39" s="223" t="s">
        <v>190</v>
      </c>
      <c r="C39" s="224" t="s">
        <v>207</v>
      </c>
      <c r="D39" s="144">
        <f>SUM(G39:J39,M39:P39,S39:V39,Y39:AB39)</f>
        <v>120</v>
      </c>
      <c r="E39" s="144">
        <f>SUM(L39,R39,X39,AD39)</f>
        <v>20</v>
      </c>
      <c r="F39" s="144" t="str">
        <f>AC39</f>
        <v>Zal/ED</v>
      </c>
      <c r="G39" s="154"/>
      <c r="H39" s="154"/>
      <c r="I39" s="154"/>
      <c r="J39" s="154">
        <v>30</v>
      </c>
      <c r="K39" s="154" t="s">
        <v>48</v>
      </c>
      <c r="L39" s="154">
        <v>4</v>
      </c>
      <c r="M39" s="225"/>
      <c r="N39" s="225"/>
      <c r="O39" s="225"/>
      <c r="P39" s="225">
        <v>30</v>
      </c>
      <c r="Q39" s="225" t="s">
        <v>48</v>
      </c>
      <c r="R39" s="225">
        <v>4</v>
      </c>
      <c r="S39" s="154"/>
      <c r="T39" s="154"/>
      <c r="U39" s="154"/>
      <c r="V39" s="154">
        <v>30</v>
      </c>
      <c r="W39" s="154" t="s">
        <v>48</v>
      </c>
      <c r="X39" s="154">
        <v>4</v>
      </c>
      <c r="Y39" s="225"/>
      <c r="Z39" s="225"/>
      <c r="AA39" s="225"/>
      <c r="AB39" s="225">
        <v>30</v>
      </c>
      <c r="AC39" s="144" t="s">
        <v>204</v>
      </c>
      <c r="AD39" s="225">
        <v>8</v>
      </c>
    </row>
    <row r="40" spans="1:31" ht="24.6" customHeight="1">
      <c r="A40" s="276" t="s">
        <v>305</v>
      </c>
      <c r="B40" s="276"/>
      <c r="C40" s="276"/>
      <c r="D40" s="214"/>
      <c r="E40" s="206"/>
      <c r="F40" s="206"/>
      <c r="G40" s="286"/>
      <c r="H40" s="286"/>
      <c r="I40" s="286"/>
      <c r="J40" s="287"/>
      <c r="K40" s="207"/>
      <c r="L40" s="207"/>
      <c r="M40" s="305"/>
      <c r="N40" s="305"/>
      <c r="O40" s="305"/>
      <c r="P40" s="287"/>
      <c r="Q40" s="206"/>
      <c r="R40" s="206"/>
      <c r="S40" s="286"/>
      <c r="T40" s="286"/>
      <c r="U40" s="286"/>
      <c r="V40" s="287"/>
      <c r="W40" s="207"/>
      <c r="X40" s="207"/>
      <c r="Y40" s="305"/>
      <c r="Z40" s="305"/>
      <c r="AA40" s="305"/>
      <c r="AB40" s="287"/>
      <c r="AC40" s="206"/>
      <c r="AD40" s="206"/>
    </row>
    <row r="41" spans="1:31" ht="20.100000000000001" customHeight="1" outlineLevel="1">
      <c r="A41" s="64" t="s">
        <v>313</v>
      </c>
      <c r="B41" s="259" t="s">
        <v>121</v>
      </c>
      <c r="C41" s="259"/>
      <c r="D41" s="64">
        <f>M1_AK!D17</f>
        <v>450</v>
      </c>
      <c r="E41" s="64">
        <f>M1_AK!E17</f>
        <v>44</v>
      </c>
      <c r="F41" s="64" t="s">
        <v>96</v>
      </c>
      <c r="G41" s="77">
        <f>M1_AK!G17</f>
        <v>45</v>
      </c>
      <c r="H41" s="77">
        <f>M1_AK!H17</f>
        <v>30</v>
      </c>
      <c r="I41" s="77">
        <f>M1_AK!I17</f>
        <v>0</v>
      </c>
      <c r="J41" s="77">
        <f>M1_AK!J17</f>
        <v>15</v>
      </c>
      <c r="K41" s="77" t="str">
        <f>M1_AK!K17</f>
        <v>x</v>
      </c>
      <c r="L41" s="77">
        <f>M1_AK!L17</f>
        <v>6</v>
      </c>
      <c r="M41" s="156">
        <f>M1_AK!M17</f>
        <v>15</v>
      </c>
      <c r="N41" s="156">
        <f>M1_AK!N17</f>
        <v>30</v>
      </c>
      <c r="O41" s="156">
        <f>M1_AK!O17</f>
        <v>0</v>
      </c>
      <c r="P41" s="156">
        <f>M1_AK!P17</f>
        <v>45</v>
      </c>
      <c r="Q41" s="156" t="str">
        <f>M1_AK!Q17</f>
        <v>x</v>
      </c>
      <c r="R41" s="156">
        <f>M1_AK!R17</f>
        <v>6</v>
      </c>
      <c r="S41" s="77">
        <f>M1_AK!S17</f>
        <v>30</v>
      </c>
      <c r="T41" s="77">
        <f>M1_AK!T17</f>
        <v>30</v>
      </c>
      <c r="U41" s="77">
        <f>M1_AK!U17</f>
        <v>0</v>
      </c>
      <c r="V41" s="77">
        <f>M1_AK!V17</f>
        <v>120</v>
      </c>
      <c r="W41" s="77" t="str">
        <f>M1_AK!W17</f>
        <v>x</v>
      </c>
      <c r="X41" s="77">
        <f>M1_AK!X17</f>
        <v>20</v>
      </c>
      <c r="Y41" s="156">
        <f>M1_AK!Y17</f>
        <v>0</v>
      </c>
      <c r="Z41" s="156">
        <f>M1_AK!Z17</f>
        <v>30</v>
      </c>
      <c r="AA41" s="156">
        <f>M1_AK!AA17</f>
        <v>0</v>
      </c>
      <c r="AB41" s="156">
        <f>M1_AK!AB17</f>
        <v>60</v>
      </c>
      <c r="AC41" s="156" t="str">
        <f>M1_AK!AC17</f>
        <v>x</v>
      </c>
      <c r="AD41" s="156">
        <f>M1_AK!AD17</f>
        <v>12</v>
      </c>
    </row>
    <row r="42" spans="1:31" ht="20.100000000000001" customHeight="1" outlineLevel="1">
      <c r="A42" s="238" t="s">
        <v>314</v>
      </c>
      <c r="B42" s="266" t="s">
        <v>351</v>
      </c>
      <c r="C42" s="267"/>
      <c r="D42" s="64">
        <f>M2_WPiWiTP!D29</f>
        <v>605</v>
      </c>
      <c r="E42" s="64">
        <f>M2_WPiWiTP!E29</f>
        <v>44</v>
      </c>
      <c r="F42" s="64" t="s">
        <v>96</v>
      </c>
      <c r="G42" s="77">
        <f>M2_WPiWiTP!G29</f>
        <v>30</v>
      </c>
      <c r="H42" s="77">
        <f>M2_WPiWiTP!H29</f>
        <v>45</v>
      </c>
      <c r="I42" s="77">
        <f>M2_WPiWiTP!I29</f>
        <v>0</v>
      </c>
      <c r="J42" s="77">
        <f>M2_WPiWiTP!J29</f>
        <v>0</v>
      </c>
      <c r="K42" s="77" t="str">
        <f>M2_WPiWiTP!K29</f>
        <v>x</v>
      </c>
      <c r="L42" s="77">
        <f>M2_WPiWiTP!L29</f>
        <v>6</v>
      </c>
      <c r="M42" s="156">
        <f>M2_WPiWiTP!M29</f>
        <v>15</v>
      </c>
      <c r="N42" s="156">
        <f>M2_WPiWiTP!N29</f>
        <v>30</v>
      </c>
      <c r="O42" s="156">
        <f>M2_WPiWiTP!O29</f>
        <v>15</v>
      </c>
      <c r="P42" s="156">
        <f>M2_WPiWiTP!P29</f>
        <v>0</v>
      </c>
      <c r="Q42" s="156" t="str">
        <f>M2_WPiWiTP!Q29</f>
        <v>x</v>
      </c>
      <c r="R42" s="156">
        <f>M2_WPiWiTP!R29</f>
        <v>6</v>
      </c>
      <c r="S42" s="77">
        <f>M2_WPiWiTP!S29</f>
        <v>45</v>
      </c>
      <c r="T42" s="77">
        <f>M2_WPiWiTP!T29</f>
        <v>60</v>
      </c>
      <c r="U42" s="77">
        <f>M2_WPiWiTP!U29</f>
        <v>0</v>
      </c>
      <c r="V42" s="77">
        <f>M2_WPiWiTP!V29</f>
        <v>185</v>
      </c>
      <c r="W42" s="77" t="str">
        <f>M2_WPiWiTP!W29</f>
        <v>x</v>
      </c>
      <c r="X42" s="77">
        <f>M2_WPiWiTP!X29</f>
        <v>20</v>
      </c>
      <c r="Y42" s="156">
        <f>M2_WPiWiTP!Y29</f>
        <v>45</v>
      </c>
      <c r="Z42" s="156">
        <f>M2_WPiWiTP!Z29</f>
        <v>75</v>
      </c>
      <c r="AA42" s="156">
        <f>M2_WPiWiTP!AA29</f>
        <v>0</v>
      </c>
      <c r="AB42" s="156">
        <f>M2_WPiWiTP!AB29</f>
        <v>60</v>
      </c>
      <c r="AC42" s="156" t="str">
        <f>M2_WPiWiTP!AC29</f>
        <v>x</v>
      </c>
      <c r="AD42" s="156">
        <f>M2_WPiWiTP!AD29</f>
        <v>12</v>
      </c>
    </row>
    <row r="43" spans="1:31" ht="20.100000000000001" customHeight="1" outlineLevel="1">
      <c r="A43" s="238" t="s">
        <v>315</v>
      </c>
      <c r="B43" s="266" t="s">
        <v>352</v>
      </c>
      <c r="C43" s="267"/>
      <c r="D43" s="64">
        <f>M3_EPiWiWDwRZ!D29</f>
        <v>545</v>
      </c>
      <c r="E43" s="64">
        <f>M3_EPiWiWDwRZ!E29</f>
        <v>44</v>
      </c>
      <c r="F43" s="64" t="s">
        <v>96</v>
      </c>
      <c r="G43" s="77">
        <f>M3_EPiWiWDwRZ!G29</f>
        <v>30</v>
      </c>
      <c r="H43" s="77">
        <f>M3_EPiWiWDwRZ!H29</f>
        <v>45</v>
      </c>
      <c r="I43" s="77">
        <f>M3_EPiWiWDwRZ!I29</f>
        <v>0</v>
      </c>
      <c r="J43" s="77">
        <f>M3_EPiWiWDwRZ!J29</f>
        <v>0</v>
      </c>
      <c r="K43" s="77" t="str">
        <f>M3_EPiWiWDwRZ!K29</f>
        <v>x</v>
      </c>
      <c r="L43" s="77">
        <f>M3_EPiWiWDwRZ!L29</f>
        <v>6</v>
      </c>
      <c r="M43" s="156">
        <f>M3_EPiWiWDwRZ!M29</f>
        <v>30</v>
      </c>
      <c r="N43" s="156">
        <f>M3_EPiWiWDwRZ!N29</f>
        <v>45</v>
      </c>
      <c r="O43" s="156">
        <f>M3_EPiWiWDwRZ!O29</f>
        <v>0</v>
      </c>
      <c r="P43" s="156">
        <f>M3_EPiWiWDwRZ!P29</f>
        <v>0</v>
      </c>
      <c r="Q43" s="156" t="str">
        <f>M3_EPiWiWDwRZ!Q29</f>
        <v>x</v>
      </c>
      <c r="R43" s="156">
        <f>M3_EPiWiWDwRZ!R29</f>
        <v>6</v>
      </c>
      <c r="S43" s="77">
        <f>M3_EPiWiWDwRZ!S29</f>
        <v>60</v>
      </c>
      <c r="T43" s="77">
        <f>M3_EPiWiWDwRZ!T29</f>
        <v>60</v>
      </c>
      <c r="U43" s="77">
        <f>M3_EPiWiWDwRZ!U29</f>
        <v>45</v>
      </c>
      <c r="V43" s="77">
        <f>M3_EPiWiWDwRZ!V29</f>
        <v>50</v>
      </c>
      <c r="W43" s="77" t="str">
        <f>M3_EPiWiWDwRZ!W29</f>
        <v>x</v>
      </c>
      <c r="X43" s="77">
        <f>M3_EPiWiWDwRZ!X29</f>
        <v>20</v>
      </c>
      <c r="Y43" s="156">
        <f>M3_EPiWiWDwRZ!Y29</f>
        <v>45</v>
      </c>
      <c r="Z43" s="156">
        <f>M3_EPiWiWDwRZ!Z29</f>
        <v>75</v>
      </c>
      <c r="AA43" s="156">
        <f>M3_EPiWiWDwRZ!AA29</f>
        <v>0</v>
      </c>
      <c r="AB43" s="156">
        <f>M3_EPiWiWDwRZ!AB29</f>
        <v>60</v>
      </c>
      <c r="AC43" s="156" t="str">
        <f>M3_EPiWiWDwRZ!AC29</f>
        <v>x</v>
      </c>
      <c r="AD43" s="156">
        <f>M3_EPiWiWDwRZ!AD29</f>
        <v>12</v>
      </c>
    </row>
    <row r="44" spans="1:31" ht="20.100000000000001" customHeight="1" outlineLevel="1">
      <c r="A44" s="238" t="s">
        <v>316</v>
      </c>
      <c r="B44" s="259" t="s">
        <v>311</v>
      </c>
      <c r="C44" s="259"/>
      <c r="D44" s="157">
        <f>M4_EMiI!D16</f>
        <v>330</v>
      </c>
      <c r="E44" s="157">
        <f>M4_EMiI!E16</f>
        <v>44</v>
      </c>
      <c r="F44" s="64" t="s">
        <v>96</v>
      </c>
      <c r="G44" s="77">
        <f>M4_EMiI!G16</f>
        <v>0</v>
      </c>
      <c r="H44" s="77">
        <f>M4_EMiI!H16</f>
        <v>0</v>
      </c>
      <c r="I44" s="77">
        <f>M4_EMiI!I16</f>
        <v>0</v>
      </c>
      <c r="J44" s="77">
        <f>M4_EMiI!J16</f>
        <v>60</v>
      </c>
      <c r="K44" s="77" t="str">
        <f>M4_EMiI!K16</f>
        <v>x</v>
      </c>
      <c r="L44" s="77">
        <f>M4_EMiI!L16</f>
        <v>6</v>
      </c>
      <c r="M44" s="156">
        <f>M4_EMiI!M16</f>
        <v>0</v>
      </c>
      <c r="N44" s="156">
        <f>M4_EMiI!N16</f>
        <v>0</v>
      </c>
      <c r="O44" s="156">
        <f>M4_EMiI!O16</f>
        <v>0</v>
      </c>
      <c r="P44" s="156">
        <f>M4_EMiI!P16</f>
        <v>45</v>
      </c>
      <c r="Q44" s="156" t="str">
        <f>M4_EMiI!Q16</f>
        <v>x</v>
      </c>
      <c r="R44" s="156">
        <f>M4_EMiI!R16</f>
        <v>6</v>
      </c>
      <c r="S44" s="77">
        <f>M4_EMiI!S16</f>
        <v>30</v>
      </c>
      <c r="T44" s="77">
        <f>M4_EMiI!T16</f>
        <v>0</v>
      </c>
      <c r="U44" s="77">
        <f>M4_EMiI!U16</f>
        <v>0</v>
      </c>
      <c r="V44" s="77">
        <f>M4_EMiI!V16</f>
        <v>120</v>
      </c>
      <c r="W44" s="77" t="str">
        <f>M4_EMiI!W16</f>
        <v>x</v>
      </c>
      <c r="X44" s="77">
        <f>M4_EMiI!X16</f>
        <v>20</v>
      </c>
      <c r="Y44" s="156">
        <f>M4_EMiI!Y16</f>
        <v>0</v>
      </c>
      <c r="Z44" s="156">
        <f>M4_EMiI!Z16</f>
        <v>0</v>
      </c>
      <c r="AA44" s="156">
        <f>M4_EMiI!AA16</f>
        <v>0</v>
      </c>
      <c r="AB44" s="156">
        <f>M4_EMiI!AB16</f>
        <v>75</v>
      </c>
      <c r="AC44" s="156" t="str">
        <f>M4_EMiI!AC16</f>
        <v>x</v>
      </c>
      <c r="AD44" s="156">
        <f>M4_EMiI!AD16</f>
        <v>12</v>
      </c>
    </row>
    <row r="45" spans="1:31" ht="20.100000000000001" customHeight="1" outlineLevel="1">
      <c r="A45" s="238" t="s">
        <v>317</v>
      </c>
      <c r="B45" s="259" t="s">
        <v>31</v>
      </c>
      <c r="C45" s="259"/>
      <c r="D45" s="64">
        <f>M5_POWiP!D21</f>
        <v>450</v>
      </c>
      <c r="E45" s="64">
        <f>M5_POWiP!E21</f>
        <v>44</v>
      </c>
      <c r="F45" s="64" t="s">
        <v>96</v>
      </c>
      <c r="G45" s="83">
        <f>M5_POWiP!G21</f>
        <v>45</v>
      </c>
      <c r="H45" s="83">
        <f>M5_POWiP!H21</f>
        <v>45</v>
      </c>
      <c r="I45" s="83">
        <f>M5_POWiP!I21</f>
        <v>0</v>
      </c>
      <c r="J45" s="83">
        <f>M5_POWiP!J21</f>
        <v>15</v>
      </c>
      <c r="K45" s="83" t="str">
        <f>M5_POWiP!K21</f>
        <v>x</v>
      </c>
      <c r="L45" s="83">
        <f>M5_POWiP!L21</f>
        <v>6</v>
      </c>
      <c r="M45" s="64">
        <f>M5_POWiP!M21</f>
        <v>30</v>
      </c>
      <c r="N45" s="64">
        <f>M5_POWiP!N21</f>
        <v>60</v>
      </c>
      <c r="O45" s="64">
        <f>M5_POWiP!O21</f>
        <v>0</v>
      </c>
      <c r="P45" s="64">
        <f>M5_POWiP!P21</f>
        <v>0</v>
      </c>
      <c r="Q45" s="64" t="str">
        <f>M5_POWiP!Q21</f>
        <v>x</v>
      </c>
      <c r="R45" s="64">
        <f>M5_POWiP!R21</f>
        <v>6</v>
      </c>
      <c r="S45" s="83">
        <f>M5_POWiP!S21</f>
        <v>90</v>
      </c>
      <c r="T45" s="83">
        <f>M5_POWiP!T21</f>
        <v>75</v>
      </c>
      <c r="U45" s="83">
        <f>M5_POWiP!U21</f>
        <v>15</v>
      </c>
      <c r="V45" s="83">
        <f>M5_POWiP!V21</f>
        <v>0</v>
      </c>
      <c r="W45" s="83" t="str">
        <f>M5_POWiP!W21</f>
        <v>x</v>
      </c>
      <c r="X45" s="83">
        <f>M5_POWiP!X21</f>
        <v>20</v>
      </c>
      <c r="Y45" s="156">
        <f>M5_POWiP!Y21</f>
        <v>30</v>
      </c>
      <c r="Z45" s="156">
        <f>M5_POWiP!Z21</f>
        <v>45</v>
      </c>
      <c r="AA45" s="156">
        <f>M5_POWiP!AA21</f>
        <v>0</v>
      </c>
      <c r="AB45" s="156">
        <f>M5_POWiP!AB21</f>
        <v>0</v>
      </c>
      <c r="AC45" s="156" t="str">
        <f>M5_POWiP!AC21</f>
        <v>x</v>
      </c>
      <c r="AD45" s="156">
        <f>M5_POWiP!AD21</f>
        <v>12</v>
      </c>
    </row>
    <row r="46" spans="1:31" ht="20.100000000000001" customHeight="1" outlineLevel="1">
      <c r="A46" s="238" t="s">
        <v>318</v>
      </c>
      <c r="B46" s="259" t="s">
        <v>72</v>
      </c>
      <c r="C46" s="259"/>
      <c r="D46" s="64">
        <f>M6_PSiS!D24</f>
        <v>450</v>
      </c>
      <c r="E46" s="64">
        <f>M6_PSiS!E24</f>
        <v>44</v>
      </c>
      <c r="F46" s="64" t="s">
        <v>96</v>
      </c>
      <c r="G46" s="83">
        <f>M6_PSiS!G24</f>
        <v>30</v>
      </c>
      <c r="H46" s="83">
        <f>M6_PSiS!H24</f>
        <v>60</v>
      </c>
      <c r="I46" s="83">
        <f>M6_PSiS!I24</f>
        <v>0</v>
      </c>
      <c r="J46" s="83">
        <f>M6_PSiS!J24</f>
        <v>15</v>
      </c>
      <c r="K46" s="83" t="str">
        <f>M6_PSiS!K24</f>
        <v>x</v>
      </c>
      <c r="L46" s="83">
        <f>M6_PSiS!L24</f>
        <v>6</v>
      </c>
      <c r="M46" s="64">
        <f>M6_PSiS!M24</f>
        <v>15</v>
      </c>
      <c r="N46" s="64">
        <f>M6_PSiS!N24</f>
        <v>45</v>
      </c>
      <c r="O46" s="64">
        <f>M6_PSiS!O24</f>
        <v>0</v>
      </c>
      <c r="P46" s="64">
        <f>M6_PSiS!P24</f>
        <v>0</v>
      </c>
      <c r="Q46" s="64" t="str">
        <f>M6_PSiS!Q24</f>
        <v>x</v>
      </c>
      <c r="R46" s="64">
        <f>M6_PSiS!R24</f>
        <v>6</v>
      </c>
      <c r="S46" s="83">
        <f>M6_PSiS!S24</f>
        <v>90</v>
      </c>
      <c r="T46" s="83">
        <f>M6_PSiS!T24</f>
        <v>105</v>
      </c>
      <c r="U46" s="83">
        <f>M6_PSiS!U24</f>
        <v>0</v>
      </c>
      <c r="V46" s="83">
        <f>M6_PSiS!V24</f>
        <v>0</v>
      </c>
      <c r="W46" s="83" t="str">
        <f>M6_PSiS!W24</f>
        <v>x</v>
      </c>
      <c r="X46" s="83">
        <f>M6_PSiS!X24</f>
        <v>20</v>
      </c>
      <c r="Y46" s="64">
        <f>M6_PSiS!Y24</f>
        <v>30</v>
      </c>
      <c r="Z46" s="64">
        <f>M6_PSiS!Z24</f>
        <v>60</v>
      </c>
      <c r="AA46" s="64">
        <f>M6_PSiS!AA24</f>
        <v>0</v>
      </c>
      <c r="AB46" s="64">
        <f>M6_PSiS!AB24</f>
        <v>0</v>
      </c>
      <c r="AC46" s="64" t="str">
        <f>M6_PSiS!AC24</f>
        <v>x</v>
      </c>
      <c r="AD46" s="64">
        <f>M6_PSiS!AD24</f>
        <v>12</v>
      </c>
    </row>
    <row r="47" spans="1:31" ht="20.100000000000001" customHeight="1" outlineLevel="1">
      <c r="A47" s="238" t="s">
        <v>319</v>
      </c>
      <c r="B47" s="259" t="s">
        <v>224</v>
      </c>
      <c r="C47" s="259"/>
      <c r="D47" s="64">
        <f>'M7_RZz TS'!D22</f>
        <v>435</v>
      </c>
      <c r="E47" s="64">
        <f>'M7_RZz TS'!E22</f>
        <v>44</v>
      </c>
      <c r="F47" s="64" t="s">
        <v>96</v>
      </c>
      <c r="G47" s="83">
        <f>'M7_RZz TS'!G22</f>
        <v>30</v>
      </c>
      <c r="H47" s="83">
        <f>'M7_RZz TS'!H22</f>
        <v>30</v>
      </c>
      <c r="I47" s="83">
        <f>'M7_RZz TS'!I22</f>
        <v>0</v>
      </c>
      <c r="J47" s="83">
        <f>'M7_RZz TS'!J22</f>
        <v>15</v>
      </c>
      <c r="K47" s="83" t="str">
        <f>'M7_RZz TS'!K22</f>
        <v>x</v>
      </c>
      <c r="L47" s="83">
        <f>'M7_RZz TS'!L22</f>
        <v>6</v>
      </c>
      <c r="M47" s="64">
        <f>'M7_RZz TS'!M22</f>
        <v>30</v>
      </c>
      <c r="N47" s="64">
        <f>'M7_RZz TS'!N22</f>
        <v>45</v>
      </c>
      <c r="O47" s="64">
        <f>'M7_RZz TS'!O22</f>
        <v>0</v>
      </c>
      <c r="P47" s="64">
        <f>'M7_RZz TS'!P22</f>
        <v>0</v>
      </c>
      <c r="Q47" s="64" t="str">
        <f>'M7_RZz TS'!Q22</f>
        <v>x</v>
      </c>
      <c r="R47" s="64">
        <f>'M7_RZz TS'!R22</f>
        <v>6</v>
      </c>
      <c r="S47" s="83">
        <f>'M7_RZz TS'!S22</f>
        <v>45</v>
      </c>
      <c r="T47" s="83">
        <f>'M7_RZz TS'!T22</f>
        <v>45</v>
      </c>
      <c r="U47" s="83">
        <f>'M7_RZz TS'!U22</f>
        <v>60</v>
      </c>
      <c r="V47" s="83">
        <f>'M7_RZz TS'!V22</f>
        <v>0</v>
      </c>
      <c r="W47" s="83" t="str">
        <f>'M7_RZz TS'!W22</f>
        <v>x</v>
      </c>
      <c r="X47" s="83">
        <f>'M7_RZz TS'!X22</f>
        <v>20</v>
      </c>
      <c r="Y47" s="64">
        <f>'M7_RZz TS'!Y22</f>
        <v>75</v>
      </c>
      <c r="Z47" s="64">
        <f>'M7_RZz TS'!Z22</f>
        <v>30</v>
      </c>
      <c r="AA47" s="64">
        <f>'M7_RZz TS'!AA22</f>
        <v>30</v>
      </c>
      <c r="AB47" s="64">
        <f>'M7_RZz TS'!AB22</f>
        <v>0</v>
      </c>
      <c r="AC47" s="64" t="str">
        <f>'M7_RZz TS'!AC22</f>
        <v>x</v>
      </c>
      <c r="AD47" s="64">
        <f>'M7_RZz TS'!AD22</f>
        <v>12</v>
      </c>
    </row>
    <row r="48" spans="1:31" ht="26.45" customHeight="1" thickBot="1">
      <c r="A48" s="282" t="s">
        <v>95</v>
      </c>
      <c r="B48" s="282"/>
      <c r="C48" s="282"/>
      <c r="D48" s="282"/>
      <c r="E48" s="282"/>
      <c r="F48" s="282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</row>
    <row r="49" spans="1:30" ht="21.95" customHeight="1" thickTop="1">
      <c r="A49" s="98" t="s">
        <v>313</v>
      </c>
      <c r="B49" s="277" t="s">
        <v>121</v>
      </c>
      <c r="C49" s="277"/>
      <c r="D49" s="98">
        <f>D$8+D$23+D$34+D$38+D41</f>
        <v>975</v>
      </c>
      <c r="E49" s="98">
        <f>E$8+E$23+E$34+E$38+E41</f>
        <v>120</v>
      </c>
      <c r="F49" s="98" t="s">
        <v>96</v>
      </c>
      <c r="G49" s="280">
        <f>SUM(G$8,G$23:J$23,G$34:J$34,G$38:J$38,G41:J41)</f>
        <v>240</v>
      </c>
      <c r="H49" s="280"/>
      <c r="I49" s="280"/>
      <c r="J49" s="281"/>
      <c r="K49" s="82" t="s">
        <v>96</v>
      </c>
      <c r="L49" s="82">
        <f>L$8+L$23+L$38+L41</f>
        <v>30</v>
      </c>
      <c r="M49" s="279">
        <f>SUM(M$8,M$23:P$23,M$34:P$34,M$38:P$38,M41:P41)</f>
        <v>270</v>
      </c>
      <c r="N49" s="279"/>
      <c r="O49" s="279"/>
      <c r="P49" s="279"/>
      <c r="Q49" s="98" t="s">
        <v>96</v>
      </c>
      <c r="R49" s="98">
        <f>R$8+R$23+R$38+R41</f>
        <v>30</v>
      </c>
      <c r="S49" s="280">
        <f>SUM(S$8,S$23:V$23,S$34:V$34,S$38:V$38,S41:V41)</f>
        <v>255</v>
      </c>
      <c r="T49" s="280"/>
      <c r="U49" s="280"/>
      <c r="V49" s="281"/>
      <c r="W49" s="82" t="s">
        <v>96</v>
      </c>
      <c r="X49" s="82">
        <f>X$8+X$23+X$38+X41</f>
        <v>30</v>
      </c>
      <c r="Y49" s="279">
        <f>SUM(Y$8,Y$23:AB$23,Y$34:AB$34,Y$38:AB$38,Y41:AB41)</f>
        <v>210</v>
      </c>
      <c r="Z49" s="279"/>
      <c r="AA49" s="279"/>
      <c r="AB49" s="279"/>
      <c r="AC49" s="98" t="s">
        <v>96</v>
      </c>
      <c r="AD49" s="98">
        <f>SUM(AD8,AD34,AD38,AD41)</f>
        <v>30</v>
      </c>
    </row>
    <row r="50" spans="1:30" ht="21.95" customHeight="1">
      <c r="A50" s="239" t="s">
        <v>314</v>
      </c>
      <c r="B50" s="265" t="s">
        <v>353</v>
      </c>
      <c r="C50" s="259"/>
      <c r="D50" s="64">
        <f>$D$8+$D$23+$D$34+$D$38+D42</f>
        <v>1130</v>
      </c>
      <c r="E50" s="64">
        <f>E$8+E$23+E$34+E$38+E42</f>
        <v>120</v>
      </c>
      <c r="F50" s="64" t="s">
        <v>96</v>
      </c>
      <c r="G50" s="280">
        <f>SUM(G$8,G$23:J$23,G$34:J$34,G$38:J$38,G42:J42)</f>
        <v>225</v>
      </c>
      <c r="H50" s="280"/>
      <c r="I50" s="280"/>
      <c r="J50" s="281"/>
      <c r="K50" s="83" t="s">
        <v>96</v>
      </c>
      <c r="L50" s="83">
        <v>30</v>
      </c>
      <c r="M50" s="279">
        <f>SUM(M$8,M$23:P$23,M$34:P$34,M$38:P$38,M42:P42)</f>
        <v>240</v>
      </c>
      <c r="N50" s="279"/>
      <c r="O50" s="279"/>
      <c r="P50" s="279"/>
      <c r="Q50" s="64" t="s">
        <v>96</v>
      </c>
      <c r="R50" s="64">
        <v>30</v>
      </c>
      <c r="S50" s="280">
        <f>SUM(S$8,S$23:V$23,S$34:V$34,S$38:V$38,S42:V42)</f>
        <v>365</v>
      </c>
      <c r="T50" s="280"/>
      <c r="U50" s="280"/>
      <c r="V50" s="281"/>
      <c r="W50" s="83" t="s">
        <v>96</v>
      </c>
      <c r="X50" s="82">
        <f>X$8+X$23+X$38+X42</f>
        <v>30</v>
      </c>
      <c r="Y50" s="279">
        <f>SUM(Y$8,Y$23:AB$23,Y$34:AB$34,Y$38:AB$38,Y42:AB42)</f>
        <v>300</v>
      </c>
      <c r="Z50" s="279"/>
      <c r="AA50" s="279"/>
      <c r="AB50" s="279"/>
      <c r="AC50" s="64" t="s">
        <v>96</v>
      </c>
      <c r="AD50" s="64">
        <f>SUM(AD8,AD34,AD38,AD42)</f>
        <v>30</v>
      </c>
    </row>
    <row r="51" spans="1:30" ht="21.95" customHeight="1">
      <c r="A51" s="239" t="s">
        <v>315</v>
      </c>
      <c r="B51" s="265" t="s">
        <v>354</v>
      </c>
      <c r="C51" s="259"/>
      <c r="D51" s="64">
        <f>$D$8+$D$23+$D$34+$D$38+D43</f>
        <v>1070</v>
      </c>
      <c r="E51" s="64">
        <f>E$8+E$23+E$34+E$38+E43</f>
        <v>120</v>
      </c>
      <c r="F51" s="64" t="s">
        <v>96</v>
      </c>
      <c r="G51" s="280">
        <f>SUM(G$8,G$23:J$23,G$34:J$34,G$38:J$38,G43:J43)</f>
        <v>225</v>
      </c>
      <c r="H51" s="280"/>
      <c r="I51" s="280"/>
      <c r="J51" s="281"/>
      <c r="K51" s="83" t="s">
        <v>96</v>
      </c>
      <c r="L51" s="83">
        <v>30</v>
      </c>
      <c r="M51" s="279">
        <f>SUM(M$8,M$23:P$23,M$34:P$34,M$38:P$38,M43:P43)</f>
        <v>255</v>
      </c>
      <c r="N51" s="279"/>
      <c r="O51" s="279"/>
      <c r="P51" s="279"/>
      <c r="Q51" s="64" t="s">
        <v>96</v>
      </c>
      <c r="R51" s="64">
        <v>30</v>
      </c>
      <c r="S51" s="280">
        <f>SUM(S$8,S$23:V$23,S$34:V$34,S$38:V$38,S43:V43)</f>
        <v>290</v>
      </c>
      <c r="T51" s="280"/>
      <c r="U51" s="280"/>
      <c r="V51" s="281"/>
      <c r="W51" s="83" t="s">
        <v>96</v>
      </c>
      <c r="X51" s="82">
        <f>X$8+X$23+X$38+X43</f>
        <v>30</v>
      </c>
      <c r="Y51" s="279">
        <f>SUM(Y$8,Y$23:AB$23,Y$34:AB$34,Y$38:AB$38,Y43:AB43)</f>
        <v>300</v>
      </c>
      <c r="Z51" s="279"/>
      <c r="AA51" s="279"/>
      <c r="AB51" s="279"/>
      <c r="AC51" s="64" t="s">
        <v>96</v>
      </c>
      <c r="AD51" s="64">
        <f>SUM(AD8,AD34,AD38,AD43)</f>
        <v>30</v>
      </c>
    </row>
    <row r="52" spans="1:30" ht="21.95" customHeight="1">
      <c r="A52" s="239" t="s">
        <v>316</v>
      </c>
      <c r="B52" s="259" t="s">
        <v>30</v>
      </c>
      <c r="C52" s="259"/>
      <c r="D52" s="64">
        <f>$D$8+$D$23+$D$34+$D$38+D44</f>
        <v>855</v>
      </c>
      <c r="E52" s="64">
        <f>E$8+E$23+E$34+E$38+E44</f>
        <v>120</v>
      </c>
      <c r="F52" s="64" t="s">
        <v>96</v>
      </c>
      <c r="G52" s="280">
        <f>SUM(G$8,G$23:J$23,G$34:J$34,G$38:J$38,G44:J44)</f>
        <v>210</v>
      </c>
      <c r="H52" s="280"/>
      <c r="I52" s="280"/>
      <c r="J52" s="281"/>
      <c r="K52" s="83" t="s">
        <v>96</v>
      </c>
      <c r="L52" s="83">
        <f>L$8+L$23+L$38+L44</f>
        <v>30</v>
      </c>
      <c r="M52" s="279">
        <f>SUM(M$8,M$23:P$23,M$34:P$34,M$38:P$38,M44:P44)</f>
        <v>225</v>
      </c>
      <c r="N52" s="279"/>
      <c r="O52" s="279"/>
      <c r="P52" s="279"/>
      <c r="Q52" s="64" t="s">
        <v>96</v>
      </c>
      <c r="R52" s="64">
        <f>R$8+R$23+R$38+R44</f>
        <v>30</v>
      </c>
      <c r="S52" s="280">
        <f>SUM(S$8,S$23:V$23,S$34:V$34,S$38:V$38,S44:V44)</f>
        <v>225</v>
      </c>
      <c r="T52" s="280"/>
      <c r="U52" s="280"/>
      <c r="V52" s="281"/>
      <c r="W52" s="83" t="s">
        <v>96</v>
      </c>
      <c r="X52" s="83">
        <f>X$8+X$23+X$38+X44</f>
        <v>30</v>
      </c>
      <c r="Y52" s="279">
        <f>SUM(Y$8,Y$23:AB$23,Y$34:AB$34,Y$38:AB$38,Y44:AB44)</f>
        <v>195</v>
      </c>
      <c r="Z52" s="279"/>
      <c r="AA52" s="279"/>
      <c r="AB52" s="279"/>
      <c r="AC52" s="64" t="s">
        <v>96</v>
      </c>
      <c r="AD52" s="64">
        <f>SUM(AD8,AD34,AD38,AD44)</f>
        <v>30</v>
      </c>
    </row>
    <row r="53" spans="1:30" ht="21.95" customHeight="1">
      <c r="A53" s="239" t="s">
        <v>317</v>
      </c>
      <c r="B53" s="259" t="s">
        <v>31</v>
      </c>
      <c r="C53" s="259"/>
      <c r="D53" s="64">
        <f t="shared" ref="D53:D55" si="5">$D$8+$D$23+$D$34+$D$38+D45</f>
        <v>975</v>
      </c>
      <c r="E53" s="64">
        <f t="shared" ref="E53:E55" si="6">E$8+E$23+E$34+E$38+E45</f>
        <v>120</v>
      </c>
      <c r="F53" s="64" t="s">
        <v>96</v>
      </c>
      <c r="G53" s="280">
        <f t="shared" ref="G53:G55" si="7">SUM(G$8,G$23:J$23,G$34:J$34,G$38:J$38,G45:J45)</f>
        <v>255</v>
      </c>
      <c r="H53" s="280"/>
      <c r="I53" s="280"/>
      <c r="J53" s="281"/>
      <c r="K53" s="83" t="s">
        <v>96</v>
      </c>
      <c r="L53" s="83">
        <f>L$8+L$23+L$38+L45</f>
        <v>30</v>
      </c>
      <c r="M53" s="279">
        <f t="shared" ref="M53:M55" si="8">SUM(M$8,M$23:P$23,M$34:P$34,M$38:P$38,M45:P45)</f>
        <v>270</v>
      </c>
      <c r="N53" s="279"/>
      <c r="O53" s="279"/>
      <c r="P53" s="279"/>
      <c r="Q53" s="64" t="s">
        <v>96</v>
      </c>
      <c r="R53" s="64">
        <f>R$8+R$23+R$38+R45</f>
        <v>30</v>
      </c>
      <c r="S53" s="280">
        <f t="shared" ref="S53:S55" si="9">SUM(S$8,S$23:V$23,S$34:V$34,S$38:V$38,S45:V45)</f>
        <v>255</v>
      </c>
      <c r="T53" s="280"/>
      <c r="U53" s="280"/>
      <c r="V53" s="281"/>
      <c r="W53" s="83" t="s">
        <v>96</v>
      </c>
      <c r="X53" s="83">
        <f t="shared" ref="X53:X55" si="10">X$8+X$23+X$38+X45</f>
        <v>30</v>
      </c>
      <c r="Y53" s="279">
        <f t="shared" ref="Y53:Y55" si="11">SUM(Y$8,Y$23:AB$23,Y$34:AB$34,Y$38:AB$38,Y45:AB45)</f>
        <v>195</v>
      </c>
      <c r="Z53" s="279"/>
      <c r="AA53" s="279"/>
      <c r="AB53" s="279"/>
      <c r="AC53" s="64" t="s">
        <v>96</v>
      </c>
      <c r="AD53" s="64">
        <f>SUM(AD8,AD34,AD38,AD45)</f>
        <v>30</v>
      </c>
    </row>
    <row r="54" spans="1:30" ht="21.95" customHeight="1">
      <c r="A54" s="239" t="s">
        <v>318</v>
      </c>
      <c r="B54" s="259" t="s">
        <v>72</v>
      </c>
      <c r="C54" s="259"/>
      <c r="D54" s="64">
        <f t="shared" si="5"/>
        <v>975</v>
      </c>
      <c r="E54" s="64">
        <f t="shared" si="6"/>
        <v>120</v>
      </c>
      <c r="F54" s="64" t="s">
        <v>96</v>
      </c>
      <c r="G54" s="280">
        <f t="shared" si="7"/>
        <v>255</v>
      </c>
      <c r="H54" s="280"/>
      <c r="I54" s="280"/>
      <c r="J54" s="281"/>
      <c r="K54" s="83" t="s">
        <v>96</v>
      </c>
      <c r="L54" s="83">
        <f>L$8+L$23+L$38+L46</f>
        <v>30</v>
      </c>
      <c r="M54" s="279">
        <f t="shared" si="8"/>
        <v>240</v>
      </c>
      <c r="N54" s="279"/>
      <c r="O54" s="279"/>
      <c r="P54" s="279"/>
      <c r="Q54" s="64" t="s">
        <v>96</v>
      </c>
      <c r="R54" s="64">
        <f>R$8+R$23+R$38+R46</f>
        <v>30</v>
      </c>
      <c r="S54" s="280">
        <f t="shared" si="9"/>
        <v>270</v>
      </c>
      <c r="T54" s="280"/>
      <c r="U54" s="280"/>
      <c r="V54" s="281"/>
      <c r="W54" s="83" t="s">
        <v>96</v>
      </c>
      <c r="X54" s="83">
        <f t="shared" si="10"/>
        <v>30</v>
      </c>
      <c r="Y54" s="279">
        <f t="shared" si="11"/>
        <v>210</v>
      </c>
      <c r="Z54" s="279"/>
      <c r="AA54" s="279"/>
      <c r="AB54" s="279"/>
      <c r="AC54" s="64" t="s">
        <v>96</v>
      </c>
      <c r="AD54" s="64">
        <f>SUM(AD8,AD34,AD38,AD46)</f>
        <v>30</v>
      </c>
    </row>
    <row r="55" spans="1:30" ht="21.95" customHeight="1">
      <c r="A55" s="239" t="s">
        <v>319</v>
      </c>
      <c r="B55" s="259" t="s">
        <v>223</v>
      </c>
      <c r="C55" s="259"/>
      <c r="D55" s="64">
        <f t="shared" si="5"/>
        <v>960</v>
      </c>
      <c r="E55" s="64">
        <f t="shared" si="6"/>
        <v>120</v>
      </c>
      <c r="F55" s="64" t="s">
        <v>96</v>
      </c>
      <c r="G55" s="280">
        <f t="shared" si="7"/>
        <v>225</v>
      </c>
      <c r="H55" s="280"/>
      <c r="I55" s="280"/>
      <c r="J55" s="281"/>
      <c r="K55" s="83" t="s">
        <v>96</v>
      </c>
      <c r="L55" s="83">
        <f>L$8+L$23+L$38+L47</f>
        <v>30</v>
      </c>
      <c r="M55" s="279">
        <f t="shared" si="8"/>
        <v>255</v>
      </c>
      <c r="N55" s="279"/>
      <c r="O55" s="279"/>
      <c r="P55" s="279"/>
      <c r="Q55" s="64" t="s">
        <v>96</v>
      </c>
      <c r="R55" s="64">
        <f>R$8+R$23+R$38+R47</f>
        <v>30</v>
      </c>
      <c r="S55" s="280">
        <f t="shared" si="9"/>
        <v>225</v>
      </c>
      <c r="T55" s="280"/>
      <c r="U55" s="280"/>
      <c r="V55" s="281"/>
      <c r="W55" s="83" t="s">
        <v>96</v>
      </c>
      <c r="X55" s="83">
        <f t="shared" si="10"/>
        <v>30</v>
      </c>
      <c r="Y55" s="279">
        <f t="shared" si="11"/>
        <v>255</v>
      </c>
      <c r="Z55" s="279"/>
      <c r="AA55" s="279"/>
      <c r="AB55" s="279"/>
      <c r="AC55" s="64" t="s">
        <v>96</v>
      </c>
      <c r="AD55" s="64">
        <f>SUM(AD8,AD34,AD38,AD47)</f>
        <v>30</v>
      </c>
    </row>
    <row r="56" spans="1:30" ht="14.1" customHeight="1">
      <c r="A56" s="131"/>
      <c r="B56" s="132"/>
      <c r="C56" s="132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</row>
    <row r="57" spans="1:30" ht="15.6" customHeight="1">
      <c r="A57" s="97" t="s">
        <v>252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</row>
    <row r="58" spans="1:30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19.5" customHeight="1">
      <c r="A59" s="5"/>
      <c r="B59" s="263" t="s">
        <v>191</v>
      </c>
      <c r="C59" s="26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>
      <c r="B60" s="3"/>
    </row>
    <row r="61" spans="1:30">
      <c r="C61" s="1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</sheetData>
  <mergeCells count="94">
    <mergeCell ref="A2:B2"/>
    <mergeCell ref="A3:B3"/>
    <mergeCell ref="A4:B4"/>
    <mergeCell ref="G5:L5"/>
    <mergeCell ref="L6:L7"/>
    <mergeCell ref="K6:K7"/>
    <mergeCell ref="AD8:AD9"/>
    <mergeCell ref="AC8:AC9"/>
    <mergeCell ref="S5:X5"/>
    <mergeCell ref="M40:P40"/>
    <mergeCell ref="E5:E7"/>
    <mergeCell ref="A1:AD1"/>
    <mergeCell ref="C5:C7"/>
    <mergeCell ref="G6:J6"/>
    <mergeCell ref="W8:W9"/>
    <mergeCell ref="M5:R5"/>
    <mergeCell ref="X8:X9"/>
    <mergeCell ref="S8:V8"/>
    <mergeCell ref="Y6:AB6"/>
    <mergeCell ref="X6:X7"/>
    <mergeCell ref="M6:P6"/>
    <mergeCell ref="S6:V6"/>
    <mergeCell ref="F5:F7"/>
    <mergeCell ref="Y5:AD5"/>
    <mergeCell ref="AC6:AC7"/>
    <mergeCell ref="AD6:AD7"/>
    <mergeCell ref="W6:W7"/>
    <mergeCell ref="A5:A7"/>
    <mergeCell ref="S51:V51"/>
    <mergeCell ref="D5:D7"/>
    <mergeCell ref="B5:B7"/>
    <mergeCell ref="S52:V52"/>
    <mergeCell ref="M52:P52"/>
    <mergeCell ref="G52:J52"/>
    <mergeCell ref="M51:P51"/>
    <mergeCell ref="G51:J51"/>
    <mergeCell ref="M50:P50"/>
    <mergeCell ref="G49:J49"/>
    <mergeCell ref="M49:P49"/>
    <mergeCell ref="S50:V50"/>
    <mergeCell ref="Q8:Q9"/>
    <mergeCell ref="M8:P8"/>
    <mergeCell ref="E8:E9"/>
    <mergeCell ref="Y55:AB55"/>
    <mergeCell ref="S53:V53"/>
    <mergeCell ref="S54:V54"/>
    <mergeCell ref="G54:J54"/>
    <mergeCell ref="M55:P55"/>
    <mergeCell ref="S55:V55"/>
    <mergeCell ref="G55:J55"/>
    <mergeCell ref="Y53:AB53"/>
    <mergeCell ref="Y54:AB54"/>
    <mergeCell ref="G53:J53"/>
    <mergeCell ref="M53:P53"/>
    <mergeCell ref="M54:P54"/>
    <mergeCell ref="Y8:AB8"/>
    <mergeCell ref="D8:D9"/>
    <mergeCell ref="G50:J50"/>
    <mergeCell ref="G8:J8"/>
    <mergeCell ref="G40:J40"/>
    <mergeCell ref="L8:L9"/>
    <mergeCell ref="Y50:AB50"/>
    <mergeCell ref="F8:F9"/>
    <mergeCell ref="Y40:AB40"/>
    <mergeCell ref="K8:K9"/>
    <mergeCell ref="S40:V40"/>
    <mergeCell ref="B45:C45"/>
    <mergeCell ref="B46:C46"/>
    <mergeCell ref="B47:C47"/>
    <mergeCell ref="B41:C41"/>
    <mergeCell ref="R8:R9"/>
    <mergeCell ref="A34:C34"/>
    <mergeCell ref="B54:C54"/>
    <mergeCell ref="Y49:AB49"/>
    <mergeCell ref="S49:V49"/>
    <mergeCell ref="A48:AD48"/>
    <mergeCell ref="Y52:AB52"/>
    <mergeCell ref="Y51:AB51"/>
    <mergeCell ref="B55:C55"/>
    <mergeCell ref="B52:C52"/>
    <mergeCell ref="Q6:Q7"/>
    <mergeCell ref="R6:R7"/>
    <mergeCell ref="B59:C59"/>
    <mergeCell ref="B50:C50"/>
    <mergeCell ref="B42:C42"/>
    <mergeCell ref="A8:C9"/>
    <mergeCell ref="B43:C43"/>
    <mergeCell ref="B44:C44"/>
    <mergeCell ref="B53:C53"/>
    <mergeCell ref="B51:C51"/>
    <mergeCell ref="A38:C38"/>
    <mergeCell ref="A23:C23"/>
    <mergeCell ref="A40:C40"/>
    <mergeCell ref="B49:C49"/>
  </mergeCells>
  <phoneticPr fontId="9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7" firstPageNumber="5" fitToHeight="0" orientation="landscape" r:id="rId1"/>
  <headerFooter alignWithMargins="0">
    <oddHeader xml:space="preserve">&amp;C&amp;"Arial,Pogrubiony"&amp;12P L A N   S T U D I Ó W    S T A C J O N A R N Y C H&amp;R&amp;"Arial,Kursywa"&amp;12Rekrutacja w roku akademickim 2018/2019&amp;10
</oddHeader>
  </headerFooter>
  <rowBreaks count="1" manualBreakCount="1">
    <brk id="37" max="29" man="1"/>
  </rowBreaks>
  <ignoredErrors>
    <ignoredError sqref="M49:AB55 D38:D39 D10:D34 S8:AC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zoomScaleNormal="100" zoomScaleSheetLayoutView="100" zoomScalePageLayoutView="91" workbookViewId="0">
      <selection activeCell="AE12" sqref="AE12"/>
    </sheetView>
  </sheetViews>
  <sheetFormatPr defaultRowHeight="11.25"/>
  <cols>
    <col min="1" max="1" width="5.5703125" style="6" customWidth="1"/>
    <col min="2" max="2" width="21.7109375" style="6" customWidth="1"/>
    <col min="3" max="3" width="40.7109375" style="6" customWidth="1"/>
    <col min="4" max="4" width="7.42578125" style="6" customWidth="1"/>
    <col min="5" max="5" width="4.7109375" style="6" customWidth="1"/>
    <col min="6" max="6" width="7.7109375" style="6" customWidth="1"/>
    <col min="7" max="10" width="4.28515625" style="6" customWidth="1"/>
    <col min="11" max="11" width="7.7109375" style="6" customWidth="1"/>
    <col min="12" max="12" width="4.42578125" style="6" customWidth="1"/>
    <col min="13" max="16" width="4.28515625" style="6" customWidth="1"/>
    <col min="17" max="17" width="7.7109375" style="6" customWidth="1"/>
    <col min="18" max="18" width="4.42578125" style="6" customWidth="1"/>
    <col min="19" max="22" width="4.28515625" style="6" customWidth="1"/>
    <col min="23" max="23" width="7.7109375" style="6" customWidth="1"/>
    <col min="24" max="24" width="4.42578125" style="6" customWidth="1"/>
    <col min="25" max="28" width="4.28515625" style="6" customWidth="1"/>
    <col min="29" max="29" width="7.7109375" style="6" customWidth="1"/>
    <col min="30" max="30" width="4.42578125" style="6" customWidth="1"/>
    <col min="31" max="16384" width="9.140625" style="6"/>
  </cols>
  <sheetData>
    <row r="1" spans="1:33" ht="15.75">
      <c r="A1" s="1" t="s">
        <v>125</v>
      </c>
      <c r="B1" s="1"/>
      <c r="C1" s="107"/>
      <c r="D1" s="43"/>
      <c r="E1" s="43"/>
      <c r="F1" s="43"/>
      <c r="G1" s="43"/>
      <c r="H1" s="43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3" ht="12.75">
      <c r="A2" s="125" t="s">
        <v>0</v>
      </c>
      <c r="B2" s="125"/>
      <c r="C2" s="2" t="s">
        <v>1</v>
      </c>
      <c r="D2" s="45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3" ht="12.75">
      <c r="A3" s="126" t="s">
        <v>32</v>
      </c>
      <c r="B3" s="126"/>
      <c r="C3" s="2" t="s">
        <v>209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33" ht="15" customHeight="1">
      <c r="A4" s="260" t="s">
        <v>3</v>
      </c>
      <c r="B4" s="294" t="s">
        <v>4</v>
      </c>
      <c r="C4" s="260" t="s">
        <v>5</v>
      </c>
      <c r="D4" s="260" t="s">
        <v>11</v>
      </c>
      <c r="E4" s="261" t="s">
        <v>12</v>
      </c>
      <c r="F4" s="260" t="s">
        <v>13</v>
      </c>
      <c r="G4" s="307" t="s">
        <v>6</v>
      </c>
      <c r="H4" s="307"/>
      <c r="I4" s="307"/>
      <c r="J4" s="307"/>
      <c r="K4" s="307"/>
      <c r="L4" s="307"/>
      <c r="M4" s="294" t="s">
        <v>7</v>
      </c>
      <c r="N4" s="294"/>
      <c r="O4" s="294"/>
      <c r="P4" s="294"/>
      <c r="Q4" s="294"/>
      <c r="R4" s="294"/>
      <c r="S4" s="307" t="s">
        <v>8</v>
      </c>
      <c r="T4" s="307"/>
      <c r="U4" s="307"/>
      <c r="V4" s="307"/>
      <c r="W4" s="307"/>
      <c r="X4" s="307"/>
      <c r="Y4" s="294" t="s">
        <v>9</v>
      </c>
      <c r="Z4" s="294"/>
      <c r="AA4" s="294"/>
      <c r="AB4" s="294"/>
      <c r="AC4" s="294"/>
      <c r="AD4" s="294"/>
    </row>
    <row r="5" spans="1:33" ht="18" customHeight="1">
      <c r="A5" s="260"/>
      <c r="B5" s="294"/>
      <c r="C5" s="260"/>
      <c r="D5" s="260"/>
      <c r="E5" s="308"/>
      <c r="F5" s="260"/>
      <c r="G5" s="297" t="s">
        <v>10</v>
      </c>
      <c r="H5" s="298"/>
      <c r="I5" s="298"/>
      <c r="J5" s="299"/>
      <c r="K5" s="306" t="s">
        <v>13</v>
      </c>
      <c r="L5" s="303" t="s">
        <v>12</v>
      </c>
      <c r="M5" s="300" t="s">
        <v>10</v>
      </c>
      <c r="N5" s="301"/>
      <c r="O5" s="301"/>
      <c r="P5" s="302"/>
      <c r="Q5" s="260" t="s">
        <v>13</v>
      </c>
      <c r="R5" s="261" t="s">
        <v>12</v>
      </c>
      <c r="S5" s="297" t="s">
        <v>10</v>
      </c>
      <c r="T5" s="298"/>
      <c r="U5" s="298"/>
      <c r="V5" s="299"/>
      <c r="W5" s="306" t="s">
        <v>13</v>
      </c>
      <c r="X5" s="303" t="s">
        <v>12</v>
      </c>
      <c r="Y5" s="300" t="s">
        <v>10</v>
      </c>
      <c r="Z5" s="301"/>
      <c r="AA5" s="301"/>
      <c r="AB5" s="302"/>
      <c r="AC5" s="260" t="s">
        <v>13</v>
      </c>
      <c r="AD5" s="261" t="s">
        <v>12</v>
      </c>
    </row>
    <row r="6" spans="1:33" ht="15" customHeight="1" thickBot="1">
      <c r="A6" s="312"/>
      <c r="B6" s="313"/>
      <c r="C6" s="312"/>
      <c r="D6" s="312"/>
      <c r="E6" s="308"/>
      <c r="F6" s="312"/>
      <c r="G6" s="89" t="s">
        <v>14</v>
      </c>
      <c r="H6" s="89" t="s">
        <v>15</v>
      </c>
      <c r="I6" s="89" t="s">
        <v>203</v>
      </c>
      <c r="J6" s="89" t="s">
        <v>202</v>
      </c>
      <c r="K6" s="324"/>
      <c r="L6" s="314"/>
      <c r="M6" s="185" t="s">
        <v>14</v>
      </c>
      <c r="N6" s="185" t="s">
        <v>15</v>
      </c>
      <c r="O6" s="185" t="s">
        <v>203</v>
      </c>
      <c r="P6" s="185" t="s">
        <v>202</v>
      </c>
      <c r="Q6" s="312"/>
      <c r="R6" s="308"/>
      <c r="S6" s="89" t="s">
        <v>14</v>
      </c>
      <c r="T6" s="89" t="s">
        <v>15</v>
      </c>
      <c r="U6" s="89" t="s">
        <v>203</v>
      </c>
      <c r="V6" s="89" t="s">
        <v>202</v>
      </c>
      <c r="W6" s="324"/>
      <c r="X6" s="314"/>
      <c r="Y6" s="185" t="s">
        <v>14</v>
      </c>
      <c r="Z6" s="185" t="s">
        <v>15</v>
      </c>
      <c r="AA6" s="185" t="s">
        <v>203</v>
      </c>
      <c r="AB6" s="185" t="s">
        <v>202</v>
      </c>
      <c r="AC6" s="312"/>
      <c r="AD6" s="308"/>
    </row>
    <row r="7" spans="1:33" ht="15" customHeight="1" thickBot="1">
      <c r="A7" s="192" t="s">
        <v>16</v>
      </c>
      <c r="B7" s="193"/>
      <c r="C7" s="194" t="s">
        <v>333</v>
      </c>
      <c r="D7" s="195">
        <f t="shared" ref="D7:J7" si="0">SUM(D20:D21)</f>
        <v>90</v>
      </c>
      <c r="E7" s="195">
        <f t="shared" si="0"/>
        <v>8</v>
      </c>
      <c r="F7" s="195">
        <f t="shared" si="0"/>
        <v>0</v>
      </c>
      <c r="G7" s="196">
        <f t="shared" si="0"/>
        <v>30</v>
      </c>
      <c r="H7" s="196">
        <f t="shared" si="0"/>
        <v>30</v>
      </c>
      <c r="I7" s="196">
        <f t="shared" si="0"/>
        <v>0</v>
      </c>
      <c r="J7" s="196">
        <f t="shared" si="0"/>
        <v>0</v>
      </c>
      <c r="K7" s="196" t="s">
        <v>96</v>
      </c>
      <c r="L7" s="196">
        <f>SUM(L20:L21)</f>
        <v>4</v>
      </c>
      <c r="M7" s="197">
        <f>SUM(M20:M21)</f>
        <v>0</v>
      </c>
      <c r="N7" s="197">
        <f>SUM(N20:N21)</f>
        <v>0</v>
      </c>
      <c r="O7" s="197">
        <f>SUM(O20:O21)</f>
        <v>0</v>
      </c>
      <c r="P7" s="197">
        <f>SUM(P20:P21)</f>
        <v>0</v>
      </c>
      <c r="Q7" s="197" t="s">
        <v>96</v>
      </c>
      <c r="R7" s="197">
        <f>SUM(R20:R21)</f>
        <v>0</v>
      </c>
      <c r="S7" s="196">
        <f>SUM(S20:S21)</f>
        <v>0</v>
      </c>
      <c r="T7" s="196">
        <f>SUM(T20:T21)</f>
        <v>0</v>
      </c>
      <c r="U7" s="196">
        <f>SUM(U20:U21)</f>
        <v>0</v>
      </c>
      <c r="V7" s="196">
        <f>SUM(V20:V21)</f>
        <v>30</v>
      </c>
      <c r="W7" s="196" t="s">
        <v>96</v>
      </c>
      <c r="X7" s="196">
        <f>SUM(X20:X21)</f>
        <v>4</v>
      </c>
      <c r="Y7" s="197">
        <f>SUM(Y20:Y21)</f>
        <v>0</v>
      </c>
      <c r="Z7" s="198">
        <f>SUM(Z20:Z21)</f>
        <v>0</v>
      </c>
      <c r="AA7" s="197">
        <f>SUM(AA20:AA21)</f>
        <v>0</v>
      </c>
      <c r="AB7" s="197">
        <f>SUM(AB20:AB21)</f>
        <v>0</v>
      </c>
      <c r="AC7" s="197" t="s">
        <v>96</v>
      </c>
      <c r="AD7" s="199">
        <f>SUM(AD20:AD21)</f>
        <v>0</v>
      </c>
    </row>
    <row r="8" spans="1:33" ht="25.5">
      <c r="A8" s="186" t="s">
        <v>25</v>
      </c>
      <c r="B8" s="173" t="s">
        <v>240</v>
      </c>
      <c r="C8" s="187" t="s">
        <v>239</v>
      </c>
      <c r="D8" s="188">
        <f>SUM(G8:J8,M8:P8,S8:V8,Y8:AB8)</f>
        <v>30</v>
      </c>
      <c r="E8" s="188">
        <f>SUM(L8,R8,X8,AD8)</f>
        <v>2</v>
      </c>
      <c r="F8" s="188" t="s">
        <v>46</v>
      </c>
      <c r="G8" s="189">
        <v>15</v>
      </c>
      <c r="H8" s="189"/>
      <c r="I8" s="189"/>
      <c r="J8" s="189">
        <v>15</v>
      </c>
      <c r="K8" s="189" t="s">
        <v>46</v>
      </c>
      <c r="L8" s="189">
        <v>2</v>
      </c>
      <c r="M8" s="190"/>
      <c r="N8" s="190"/>
      <c r="O8" s="190"/>
      <c r="P8" s="190"/>
      <c r="Q8" s="190"/>
      <c r="R8" s="190"/>
      <c r="S8" s="191"/>
      <c r="T8" s="191"/>
      <c r="U8" s="191"/>
      <c r="V8" s="191"/>
      <c r="W8" s="191"/>
      <c r="X8" s="191"/>
      <c r="Y8" s="190"/>
      <c r="Z8" s="190"/>
      <c r="AA8" s="190"/>
      <c r="AB8" s="190"/>
      <c r="AC8" s="190"/>
      <c r="AD8" s="98"/>
    </row>
    <row r="9" spans="1:33" ht="15.6" customHeight="1">
      <c r="A9" s="63" t="s">
        <v>17</v>
      </c>
      <c r="B9" s="73" t="s">
        <v>131</v>
      </c>
      <c r="C9" s="100" t="s">
        <v>251</v>
      </c>
      <c r="D9" s="57">
        <f>SUM(G9:J9,M9:P9,S9:V9,Y9:AB9)</f>
        <v>45</v>
      </c>
      <c r="E9" s="57">
        <f>SUM(L9,R9,X9,AD9)</f>
        <v>4</v>
      </c>
      <c r="F9" s="76" t="s">
        <v>47</v>
      </c>
      <c r="G9" s="77"/>
      <c r="H9" s="77"/>
      <c r="I9" s="77"/>
      <c r="J9" s="77"/>
      <c r="K9" s="77"/>
      <c r="L9" s="77"/>
      <c r="M9" s="75"/>
      <c r="N9" s="75"/>
      <c r="O9" s="75"/>
      <c r="P9" s="75">
        <v>45</v>
      </c>
      <c r="Q9" s="75" t="s">
        <v>47</v>
      </c>
      <c r="R9" s="75">
        <v>4</v>
      </c>
      <c r="S9" s="77"/>
      <c r="T9" s="77"/>
      <c r="U9" s="77"/>
      <c r="V9" s="77"/>
      <c r="W9" s="77"/>
      <c r="X9" s="77"/>
      <c r="Y9" s="75"/>
      <c r="Z9" s="68"/>
      <c r="AA9" s="75"/>
      <c r="AB9" s="75"/>
      <c r="AC9" s="75"/>
      <c r="AD9" s="75"/>
    </row>
    <row r="10" spans="1:33" ht="15.6" customHeight="1">
      <c r="A10" s="63" t="s">
        <v>24</v>
      </c>
      <c r="B10" s="127" t="s">
        <v>246</v>
      </c>
      <c r="C10" s="123" t="s">
        <v>247</v>
      </c>
      <c r="D10" s="57">
        <f t="shared" ref="D10:D16" si="1">SUM(G10:J10,M10:P10,S10:V10,Y10:AB10)</f>
        <v>45</v>
      </c>
      <c r="E10" s="57">
        <f t="shared" ref="E10:E16" si="2">SUM(L10,R10,X10,AD10)</f>
        <v>2</v>
      </c>
      <c r="F10" s="128" t="s">
        <v>46</v>
      </c>
      <c r="G10" s="77"/>
      <c r="H10" s="77"/>
      <c r="I10" s="77"/>
      <c r="J10" s="77"/>
      <c r="K10" s="77"/>
      <c r="L10" s="77"/>
      <c r="M10" s="75">
        <v>15</v>
      </c>
      <c r="N10" s="234">
        <v>30</v>
      </c>
      <c r="O10" s="75"/>
      <c r="P10" s="75"/>
      <c r="Q10" s="75" t="s">
        <v>46</v>
      </c>
      <c r="R10" s="75">
        <v>2</v>
      </c>
      <c r="S10" s="77"/>
      <c r="T10" s="77"/>
      <c r="U10" s="77"/>
      <c r="V10" s="77"/>
      <c r="W10" s="77"/>
      <c r="X10" s="77"/>
      <c r="Y10" s="75"/>
      <c r="Z10" s="75"/>
      <c r="AA10" s="75"/>
      <c r="AB10" s="75"/>
      <c r="AC10" s="75"/>
      <c r="AD10" s="75"/>
    </row>
    <row r="11" spans="1:33" ht="30" customHeight="1">
      <c r="A11" s="63" t="s">
        <v>18</v>
      </c>
      <c r="B11" s="73" t="s">
        <v>132</v>
      </c>
      <c r="C11" s="100" t="s">
        <v>130</v>
      </c>
      <c r="D11" s="57">
        <f t="shared" si="1"/>
        <v>45</v>
      </c>
      <c r="E11" s="231">
        <f t="shared" si="2"/>
        <v>5</v>
      </c>
      <c r="F11" s="76" t="s">
        <v>47</v>
      </c>
      <c r="G11" s="77"/>
      <c r="H11" s="77"/>
      <c r="I11" s="77"/>
      <c r="J11" s="77"/>
      <c r="K11" s="77"/>
      <c r="L11" s="77"/>
      <c r="M11" s="75"/>
      <c r="N11" s="75"/>
      <c r="O11" s="75"/>
      <c r="P11" s="75"/>
      <c r="Q11" s="101"/>
      <c r="R11" s="101"/>
      <c r="S11" s="77"/>
      <c r="T11" s="77"/>
      <c r="U11" s="77"/>
      <c r="V11" s="77">
        <v>45</v>
      </c>
      <c r="W11" s="77" t="s">
        <v>47</v>
      </c>
      <c r="X11" s="235">
        <v>5</v>
      </c>
      <c r="Y11" s="75"/>
      <c r="Z11" s="75"/>
      <c r="AA11" s="75"/>
      <c r="AB11" s="75"/>
      <c r="AC11" s="75"/>
      <c r="AD11" s="75"/>
    </row>
    <row r="12" spans="1:33" ht="15.6" customHeight="1">
      <c r="A12" s="63" t="s">
        <v>20</v>
      </c>
      <c r="B12" s="73" t="s">
        <v>133</v>
      </c>
      <c r="C12" s="100" t="s">
        <v>126</v>
      </c>
      <c r="D12" s="57">
        <f t="shared" si="1"/>
        <v>45</v>
      </c>
      <c r="E12" s="231">
        <f t="shared" si="2"/>
        <v>4</v>
      </c>
      <c r="F12" s="76" t="s">
        <v>47</v>
      </c>
      <c r="G12" s="77"/>
      <c r="H12" s="77"/>
      <c r="I12" s="77"/>
      <c r="J12" s="77"/>
      <c r="K12" s="77"/>
      <c r="L12" s="77"/>
      <c r="M12" s="75"/>
      <c r="N12" s="75"/>
      <c r="O12" s="75"/>
      <c r="P12" s="75"/>
      <c r="Q12" s="101"/>
      <c r="R12" s="101"/>
      <c r="S12" s="77"/>
      <c r="T12" s="77"/>
      <c r="U12" s="77"/>
      <c r="V12" s="77">
        <v>45</v>
      </c>
      <c r="W12" s="77" t="s">
        <v>47</v>
      </c>
      <c r="X12" s="235">
        <v>4</v>
      </c>
      <c r="Y12" s="75"/>
      <c r="Z12" s="75"/>
      <c r="AA12" s="75"/>
      <c r="AB12" s="75"/>
      <c r="AC12" s="75"/>
      <c r="AD12" s="75"/>
      <c r="AF12" s="18"/>
      <c r="AG12" s="18"/>
    </row>
    <row r="13" spans="1:33" ht="15.6" customHeight="1">
      <c r="A13" s="63" t="s">
        <v>21</v>
      </c>
      <c r="B13" s="73" t="s">
        <v>134</v>
      </c>
      <c r="C13" s="100" t="s">
        <v>127</v>
      </c>
      <c r="D13" s="57">
        <f t="shared" si="1"/>
        <v>30</v>
      </c>
      <c r="E13" s="231">
        <f t="shared" si="2"/>
        <v>4</v>
      </c>
      <c r="F13" s="76" t="s">
        <v>46</v>
      </c>
      <c r="G13" s="77"/>
      <c r="H13" s="77"/>
      <c r="I13" s="77"/>
      <c r="J13" s="77"/>
      <c r="K13" s="77"/>
      <c r="L13" s="77"/>
      <c r="M13" s="75"/>
      <c r="N13" s="75"/>
      <c r="O13" s="75"/>
      <c r="P13" s="75"/>
      <c r="Q13" s="75"/>
      <c r="R13" s="75"/>
      <c r="S13" s="77">
        <v>15</v>
      </c>
      <c r="T13" s="77">
        <v>15</v>
      </c>
      <c r="U13" s="77"/>
      <c r="V13" s="77"/>
      <c r="W13" s="77" t="s">
        <v>46</v>
      </c>
      <c r="X13" s="235">
        <v>4</v>
      </c>
      <c r="Y13" s="75"/>
      <c r="Z13" s="75"/>
      <c r="AA13" s="75"/>
      <c r="AB13" s="75"/>
      <c r="AC13" s="75"/>
      <c r="AD13" s="75"/>
      <c r="AF13" s="18"/>
      <c r="AG13" s="18"/>
    </row>
    <row r="14" spans="1:33" ht="15.6" customHeight="1">
      <c r="A14" s="63" t="s">
        <v>26</v>
      </c>
      <c r="B14" s="127" t="s">
        <v>248</v>
      </c>
      <c r="C14" s="232" t="s">
        <v>344</v>
      </c>
      <c r="D14" s="57">
        <f>SUM(G14:J14,M14:P14,S14:V14,Y14:AB14)</f>
        <v>30</v>
      </c>
      <c r="E14" s="231">
        <f t="shared" si="2"/>
        <v>3</v>
      </c>
      <c r="F14" s="233" t="s">
        <v>71</v>
      </c>
      <c r="G14" s="77"/>
      <c r="H14" s="77"/>
      <c r="I14" s="77"/>
      <c r="J14" s="77"/>
      <c r="K14" s="77"/>
      <c r="L14" s="77"/>
      <c r="M14" s="75"/>
      <c r="N14" s="75"/>
      <c r="O14" s="75"/>
      <c r="P14" s="75"/>
      <c r="Q14" s="75"/>
      <c r="R14" s="75"/>
      <c r="S14" s="77">
        <v>15</v>
      </c>
      <c r="T14" s="77">
        <v>15</v>
      </c>
      <c r="U14" s="77"/>
      <c r="V14" s="77"/>
      <c r="W14" s="77" t="s">
        <v>71</v>
      </c>
      <c r="X14" s="235">
        <v>3</v>
      </c>
      <c r="Y14" s="75"/>
      <c r="Z14" s="75"/>
      <c r="AA14" s="75"/>
      <c r="AB14" s="75"/>
      <c r="AC14" s="75"/>
      <c r="AD14" s="75"/>
    </row>
    <row r="15" spans="1:33" ht="15.6" customHeight="1">
      <c r="A15" s="63" t="s">
        <v>22</v>
      </c>
      <c r="B15" s="229" t="s">
        <v>135</v>
      </c>
      <c r="C15" s="100" t="s">
        <v>49</v>
      </c>
      <c r="D15" s="57">
        <f t="shared" si="1"/>
        <v>30</v>
      </c>
      <c r="E15" s="57">
        <f t="shared" si="2"/>
        <v>5</v>
      </c>
      <c r="F15" s="76" t="s">
        <v>47</v>
      </c>
      <c r="G15" s="77"/>
      <c r="H15" s="77"/>
      <c r="I15" s="77"/>
      <c r="J15" s="77"/>
      <c r="K15" s="77"/>
      <c r="L15" s="77"/>
      <c r="M15" s="75"/>
      <c r="N15" s="75"/>
      <c r="O15" s="75"/>
      <c r="P15" s="75"/>
      <c r="Q15" s="79"/>
      <c r="R15" s="101"/>
      <c r="S15" s="77"/>
      <c r="T15" s="77"/>
      <c r="U15" s="77"/>
      <c r="V15" s="77"/>
      <c r="W15" s="77"/>
      <c r="X15" s="77"/>
      <c r="Y15" s="75"/>
      <c r="Z15" s="75">
        <v>30</v>
      </c>
      <c r="AA15" s="75"/>
      <c r="AB15" s="75"/>
      <c r="AC15" s="68" t="s">
        <v>47</v>
      </c>
      <c r="AD15" s="234">
        <v>5</v>
      </c>
    </row>
    <row r="16" spans="1:33" ht="15.6" customHeight="1">
      <c r="A16" s="63" t="s">
        <v>23</v>
      </c>
      <c r="B16" s="229" t="s">
        <v>136</v>
      </c>
      <c r="C16" s="100" t="s">
        <v>128</v>
      </c>
      <c r="D16" s="57">
        <f t="shared" si="1"/>
        <v>60</v>
      </c>
      <c r="E16" s="57">
        <f t="shared" si="2"/>
        <v>7</v>
      </c>
      <c r="F16" s="76" t="s">
        <v>47</v>
      </c>
      <c r="G16" s="77"/>
      <c r="H16" s="77"/>
      <c r="I16" s="77"/>
      <c r="J16" s="77"/>
      <c r="K16" s="77"/>
      <c r="L16" s="77"/>
      <c r="M16" s="75"/>
      <c r="N16" s="75"/>
      <c r="O16" s="75"/>
      <c r="P16" s="75"/>
      <c r="Q16" s="75"/>
      <c r="R16" s="75"/>
      <c r="S16" s="77"/>
      <c r="T16" s="77"/>
      <c r="U16" s="77"/>
      <c r="V16" s="77"/>
      <c r="W16" s="77"/>
      <c r="X16" s="77"/>
      <c r="Y16" s="75"/>
      <c r="Z16" s="75"/>
      <c r="AA16" s="75"/>
      <c r="AB16" s="75">
        <v>60</v>
      </c>
      <c r="AC16" s="75" t="s">
        <v>47</v>
      </c>
      <c r="AD16" s="234">
        <v>7</v>
      </c>
    </row>
    <row r="17" spans="1:30" ht="12.75">
      <c r="A17" s="318" t="s">
        <v>309</v>
      </c>
      <c r="B17" s="319"/>
      <c r="C17" s="320"/>
      <c r="D17" s="105">
        <f>SUM(D7:D16)</f>
        <v>450</v>
      </c>
      <c r="E17" s="105">
        <f>SUM(E7:E16)</f>
        <v>44</v>
      </c>
      <c r="F17" s="105" t="s">
        <v>96</v>
      </c>
      <c r="G17" s="129">
        <f>SUM(G7:G16)</f>
        <v>45</v>
      </c>
      <c r="H17" s="129">
        <f>SUM(H7:H16)</f>
        <v>30</v>
      </c>
      <c r="I17" s="129">
        <f>SUM(I7:I16)</f>
        <v>0</v>
      </c>
      <c r="J17" s="129">
        <f>SUM(J7:J16)</f>
        <v>15</v>
      </c>
      <c r="K17" s="129" t="s">
        <v>96</v>
      </c>
      <c r="L17" s="316">
        <f>SUM(L7:L16)</f>
        <v>6</v>
      </c>
      <c r="M17" s="130">
        <f>SUM(M7:M16)</f>
        <v>15</v>
      </c>
      <c r="N17" s="130">
        <f>SUM(N7:N16)</f>
        <v>30</v>
      </c>
      <c r="O17" s="130">
        <f>SUM(O7:O16)</f>
        <v>0</v>
      </c>
      <c r="P17" s="130">
        <f>SUM(P7:P16)</f>
        <v>45</v>
      </c>
      <c r="Q17" s="130" t="s">
        <v>96</v>
      </c>
      <c r="R17" s="311">
        <f>SUM(R7:R16)</f>
        <v>6</v>
      </c>
      <c r="S17" s="129">
        <f>SUM(S7:S16)</f>
        <v>30</v>
      </c>
      <c r="T17" s="129">
        <f>SUM(T7:T16)</f>
        <v>30</v>
      </c>
      <c r="U17" s="129">
        <f>SUM(U7:U16)</f>
        <v>0</v>
      </c>
      <c r="V17" s="129">
        <f>SUM(V7:V16)</f>
        <v>120</v>
      </c>
      <c r="W17" s="129" t="s">
        <v>96</v>
      </c>
      <c r="X17" s="129">
        <f>SUM(X7:X16)</f>
        <v>20</v>
      </c>
      <c r="Y17" s="130">
        <f>SUM(Y7:Y16)</f>
        <v>0</v>
      </c>
      <c r="Z17" s="130">
        <f>SUM(Z7:Z16)</f>
        <v>30</v>
      </c>
      <c r="AA17" s="130">
        <f>SUM(AA7:AA16)</f>
        <v>0</v>
      </c>
      <c r="AB17" s="130">
        <f>SUM(AB7:AB16)</f>
        <v>60</v>
      </c>
      <c r="AC17" s="130" t="s">
        <v>96</v>
      </c>
      <c r="AD17" s="311">
        <f>SUM(AD7:AD16)</f>
        <v>12</v>
      </c>
    </row>
    <row r="18" spans="1:30" ht="12.75">
      <c r="A18" s="321"/>
      <c r="B18" s="322"/>
      <c r="C18" s="323"/>
      <c r="D18" s="105"/>
      <c r="E18" s="105"/>
      <c r="F18" s="105"/>
      <c r="G18" s="316">
        <f>SUM(G17:J17)</f>
        <v>90</v>
      </c>
      <c r="H18" s="315"/>
      <c r="I18" s="315"/>
      <c r="J18" s="315"/>
      <c r="K18" s="129"/>
      <c r="L18" s="316"/>
      <c r="M18" s="311">
        <f>SUM(M17:P17)</f>
        <v>90</v>
      </c>
      <c r="N18" s="315"/>
      <c r="O18" s="315"/>
      <c r="P18" s="315"/>
      <c r="Q18" s="130"/>
      <c r="R18" s="311"/>
      <c r="S18" s="316">
        <f>SUM(S17:V17)</f>
        <v>180</v>
      </c>
      <c r="T18" s="315"/>
      <c r="U18" s="315"/>
      <c r="V18" s="315"/>
      <c r="W18" s="129"/>
      <c r="X18" s="129"/>
      <c r="Y18" s="311">
        <f>SUM(Y17:AB17)</f>
        <v>90</v>
      </c>
      <c r="Z18" s="315"/>
      <c r="AA18" s="315"/>
      <c r="AB18" s="315"/>
      <c r="AC18" s="130"/>
      <c r="AD18" s="311"/>
    </row>
    <row r="19" spans="1:30" ht="19.5" customHeight="1">
      <c r="A19" s="317" t="s">
        <v>50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</row>
    <row r="20" spans="1:30" ht="15.6" customHeight="1">
      <c r="A20" s="63" t="s">
        <v>28</v>
      </c>
      <c r="B20" s="73" t="s">
        <v>137</v>
      </c>
      <c r="C20" s="100" t="s">
        <v>51</v>
      </c>
      <c r="D20" s="57">
        <f>SUM(G20:J20,M20:P20,S20:V20,Y20:AB20)</f>
        <v>60</v>
      </c>
      <c r="E20" s="57">
        <f>SUM(L20,R20,X20,AD20)</f>
        <v>4</v>
      </c>
      <c r="F20" s="76" t="s">
        <v>46</v>
      </c>
      <c r="G20" s="77">
        <v>30</v>
      </c>
      <c r="H20" s="77">
        <v>30</v>
      </c>
      <c r="I20" s="77"/>
      <c r="J20" s="77"/>
      <c r="K20" s="77" t="s">
        <v>46</v>
      </c>
      <c r="L20" s="78">
        <v>4</v>
      </c>
      <c r="M20" s="104"/>
      <c r="N20" s="104"/>
      <c r="O20" s="104"/>
      <c r="P20" s="104"/>
      <c r="Q20" s="75"/>
      <c r="R20" s="75"/>
      <c r="S20" s="78"/>
      <c r="T20" s="78"/>
      <c r="U20" s="78"/>
      <c r="V20" s="78"/>
      <c r="W20" s="78"/>
      <c r="X20" s="78"/>
      <c r="Y20" s="68"/>
      <c r="Z20" s="68"/>
      <c r="AA20" s="68"/>
      <c r="AB20" s="68"/>
      <c r="AC20" s="68"/>
      <c r="AD20" s="79"/>
    </row>
    <row r="21" spans="1:30" ht="15.6" customHeight="1">
      <c r="A21" s="63" t="s">
        <v>29</v>
      </c>
      <c r="B21" s="73" t="s">
        <v>138</v>
      </c>
      <c r="C21" s="100" t="s">
        <v>129</v>
      </c>
      <c r="D21" s="57">
        <f>SUM(G21:J21,M21:P21,S21:V21,Y21:AB21)</f>
        <v>30</v>
      </c>
      <c r="E21" s="57">
        <f>SUM(L21,R21,X21,AD21)</f>
        <v>4</v>
      </c>
      <c r="F21" s="76" t="s">
        <v>47</v>
      </c>
      <c r="G21" s="77"/>
      <c r="H21" s="77"/>
      <c r="I21" s="77"/>
      <c r="J21" s="77"/>
      <c r="K21" s="77"/>
      <c r="L21" s="77"/>
      <c r="M21" s="68"/>
      <c r="N21" s="75"/>
      <c r="O21" s="75"/>
      <c r="P21" s="75"/>
      <c r="Q21" s="75"/>
      <c r="R21" s="101"/>
      <c r="S21" s="78"/>
      <c r="T21" s="78"/>
      <c r="U21" s="78"/>
      <c r="V21" s="78">
        <v>30</v>
      </c>
      <c r="W21" s="78" t="s">
        <v>47</v>
      </c>
      <c r="X21" s="78">
        <v>4</v>
      </c>
      <c r="Y21" s="68"/>
      <c r="Z21" s="75"/>
      <c r="AA21" s="75"/>
      <c r="AB21" s="75"/>
      <c r="AC21" s="75"/>
      <c r="AD21" s="101"/>
    </row>
    <row r="22" spans="1:30" ht="18.600000000000001" customHeight="1">
      <c r="A22" s="317" t="s">
        <v>52</v>
      </c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</row>
    <row r="23" spans="1:30" ht="15.6" customHeight="1">
      <c r="A23" s="63" t="s">
        <v>29</v>
      </c>
      <c r="B23" s="73" t="s">
        <v>139</v>
      </c>
      <c r="C23" s="100" t="s">
        <v>53</v>
      </c>
      <c r="D23" s="57">
        <f>SUM(G23:J23,M23:P23,S23:V23,Y23:AB23)</f>
        <v>60</v>
      </c>
      <c r="E23" s="57">
        <f>SUM(L23,R23,X23,AD23)</f>
        <v>4</v>
      </c>
      <c r="F23" s="64" t="s">
        <v>71</v>
      </c>
      <c r="G23" s="77">
        <v>30</v>
      </c>
      <c r="H23" s="78">
        <v>30</v>
      </c>
      <c r="I23" s="77"/>
      <c r="J23" s="77"/>
      <c r="K23" s="77" t="s">
        <v>71</v>
      </c>
      <c r="L23" s="77">
        <v>4</v>
      </c>
      <c r="M23" s="104"/>
      <c r="N23" s="104"/>
      <c r="O23" s="104"/>
      <c r="P23" s="104"/>
      <c r="Q23" s="75"/>
      <c r="R23" s="75"/>
      <c r="S23" s="78"/>
      <c r="T23" s="78"/>
      <c r="U23" s="78"/>
      <c r="V23" s="78"/>
      <c r="W23" s="78"/>
      <c r="X23" s="78"/>
      <c r="Y23" s="68"/>
      <c r="Z23" s="68"/>
      <c r="AA23" s="68"/>
      <c r="AB23" s="68"/>
      <c r="AC23" s="68"/>
      <c r="AD23" s="79"/>
    </row>
    <row r="24" spans="1:30" ht="15.6" customHeight="1">
      <c r="A24" s="63" t="s">
        <v>198</v>
      </c>
      <c r="B24" s="73" t="s">
        <v>140</v>
      </c>
      <c r="C24" s="100" t="s">
        <v>54</v>
      </c>
      <c r="D24" s="57">
        <f>SUM(G24:J24,M24:P24,S24:V24,Y24:AB24)</f>
        <v>30</v>
      </c>
      <c r="E24" s="57">
        <f>SUM(L24,R24,X24,AD24)</f>
        <v>4</v>
      </c>
      <c r="F24" s="64" t="s">
        <v>71</v>
      </c>
      <c r="G24" s="77"/>
      <c r="H24" s="77"/>
      <c r="I24" s="77"/>
      <c r="J24" s="77"/>
      <c r="K24" s="77"/>
      <c r="L24" s="77"/>
      <c r="M24" s="68"/>
      <c r="N24" s="75"/>
      <c r="O24" s="75"/>
      <c r="P24" s="75"/>
      <c r="Q24" s="75"/>
      <c r="R24" s="101"/>
      <c r="S24" s="78">
        <v>15</v>
      </c>
      <c r="T24" s="78">
        <v>15</v>
      </c>
      <c r="U24" s="78"/>
      <c r="V24" s="78"/>
      <c r="W24" s="78" t="s">
        <v>71</v>
      </c>
      <c r="X24" s="78">
        <v>4</v>
      </c>
      <c r="Y24" s="68"/>
      <c r="Z24" s="75"/>
      <c r="AA24" s="75"/>
      <c r="AB24" s="75"/>
      <c r="AC24" s="75"/>
      <c r="AD24" s="101"/>
    </row>
    <row r="25" spans="1:30">
      <c r="A25" s="19"/>
      <c r="B25" s="3"/>
      <c r="C25" s="20"/>
      <c r="D25" s="21"/>
      <c r="E25" s="21"/>
      <c r="F25" s="22"/>
      <c r="G25" s="23"/>
      <c r="H25" s="23"/>
      <c r="I25" s="23"/>
      <c r="J25" s="23"/>
      <c r="K25" s="23"/>
      <c r="L25" s="23"/>
      <c r="M25" s="24"/>
      <c r="N25" s="23"/>
      <c r="O25" s="23"/>
      <c r="P25" s="23"/>
      <c r="Q25" s="23"/>
      <c r="R25" s="25"/>
      <c r="S25" s="26"/>
      <c r="T25" s="26"/>
      <c r="U25" s="26"/>
      <c r="V25" s="26"/>
      <c r="W25" s="26"/>
      <c r="X25" s="26"/>
      <c r="Y25" s="16"/>
      <c r="Z25" s="15"/>
      <c r="AA25" s="15"/>
      <c r="AB25" s="15"/>
      <c r="AC25" s="15"/>
      <c r="AD25" s="27"/>
    </row>
    <row r="26" spans="1:30">
      <c r="A26" s="19"/>
      <c r="B26" s="3"/>
      <c r="C26" s="20"/>
      <c r="D26" s="21"/>
      <c r="E26" s="21"/>
      <c r="F26" s="22"/>
      <c r="G26" s="23"/>
      <c r="H26" s="23"/>
      <c r="I26" s="23"/>
      <c r="J26" s="23"/>
      <c r="K26" s="23"/>
      <c r="L26" s="23"/>
      <c r="M26" s="24"/>
      <c r="N26" s="23"/>
      <c r="O26" s="23"/>
      <c r="P26" s="23"/>
      <c r="Q26" s="23"/>
      <c r="R26" s="25"/>
      <c r="S26" s="26"/>
      <c r="T26" s="26"/>
      <c r="U26" s="26"/>
      <c r="V26" s="26"/>
      <c r="W26" s="26"/>
      <c r="X26" s="26"/>
      <c r="Y26" s="16"/>
      <c r="Z26" s="15"/>
      <c r="AA26" s="15"/>
      <c r="AB26" s="15"/>
      <c r="AC26" s="15"/>
      <c r="AD26" s="27"/>
    </row>
    <row r="28" spans="1:30">
      <c r="A28" s="6" t="s">
        <v>191</v>
      </c>
      <c r="R28" s="6" t="s">
        <v>192</v>
      </c>
    </row>
    <row r="29" spans="1:30">
      <c r="R29" s="6" t="s">
        <v>193</v>
      </c>
    </row>
    <row r="30" spans="1:30" ht="12">
      <c r="C30" s="48"/>
      <c r="R30" s="6" t="s">
        <v>328</v>
      </c>
    </row>
  </sheetData>
  <mergeCells count="32">
    <mergeCell ref="S4:X4"/>
    <mergeCell ref="G5:J5"/>
    <mergeCell ref="Y5:AB5"/>
    <mergeCell ref="G18:J18"/>
    <mergeCell ref="A22:AD22"/>
    <mergeCell ref="A17:C18"/>
    <mergeCell ref="W5:W6"/>
    <mergeCell ref="A19:AD19"/>
    <mergeCell ref="D4:D6"/>
    <mergeCell ref="E4:E6"/>
    <mergeCell ref="R5:R6"/>
    <mergeCell ref="G4:L4"/>
    <mergeCell ref="L17:L18"/>
    <mergeCell ref="K5:K6"/>
    <mergeCell ref="S18:V18"/>
    <mergeCell ref="Y18:AB18"/>
    <mergeCell ref="AD17:AD18"/>
    <mergeCell ref="A4:A6"/>
    <mergeCell ref="Y4:AD4"/>
    <mergeCell ref="AD5:AD6"/>
    <mergeCell ref="B4:B6"/>
    <mergeCell ref="AC5:AC6"/>
    <mergeCell ref="L5:L6"/>
    <mergeCell ref="Q5:Q6"/>
    <mergeCell ref="S5:V5"/>
    <mergeCell ref="X5:X6"/>
    <mergeCell ref="C4:C6"/>
    <mergeCell ref="M18:P18"/>
    <mergeCell ref="F4:F6"/>
    <mergeCell ref="M5:P5"/>
    <mergeCell ref="M4:R4"/>
    <mergeCell ref="R17:R18"/>
  </mergeCells>
  <phoneticPr fontId="9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7" firstPageNumber="5" fitToHeight="0" orientation="landscape" r:id="rId1"/>
  <headerFooter alignWithMargins="0">
    <oddHeader>&amp;C&amp;"Arial,Pogrubiony"&amp;12P L A N   S T U D I Ó W    S T A C J O N A R N Y C H&amp;R&amp;"Arial,Kursywa"&amp;12Rekrutacja w roku akademickim 2018/2019</oddHeader>
  </headerFooter>
  <ignoredErrors>
    <ignoredError sqref="A8:AD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D35"/>
  <sheetViews>
    <sheetView zoomScale="85" zoomScaleNormal="85" zoomScaleSheetLayoutView="80" zoomScalePageLayoutView="80" workbookViewId="0">
      <selection activeCell="C36" sqref="C36"/>
    </sheetView>
  </sheetViews>
  <sheetFormatPr defaultRowHeight="12.75"/>
  <cols>
    <col min="1" max="1" width="4.7109375" customWidth="1"/>
    <col min="2" max="2" width="21.85546875" customWidth="1"/>
    <col min="3" max="3" width="40.85546875" customWidth="1"/>
    <col min="4" max="4" width="7.42578125" customWidth="1"/>
    <col min="5" max="5" width="4.7109375" customWidth="1"/>
    <col min="6" max="6" width="7.7109375" customWidth="1"/>
    <col min="7" max="10" width="4.28515625" customWidth="1"/>
    <col min="11" max="11" width="7.7109375" customWidth="1"/>
    <col min="12" max="12" width="6.42578125" customWidth="1"/>
    <col min="13" max="16" width="4.28515625" customWidth="1"/>
    <col min="17" max="17" width="7.7109375" customWidth="1"/>
    <col min="18" max="18" width="6.42578125" customWidth="1"/>
    <col min="19" max="22" width="4.28515625" customWidth="1"/>
    <col min="23" max="23" width="7.7109375" customWidth="1"/>
    <col min="24" max="24" width="6.42578125" customWidth="1"/>
    <col min="25" max="28" width="4.28515625" customWidth="1"/>
    <col min="29" max="29" width="7.7109375" customWidth="1"/>
    <col min="30" max="30" width="6.42578125" customWidth="1"/>
  </cols>
  <sheetData>
    <row r="1" spans="1:30" ht="15.75">
      <c r="A1" s="248" t="s">
        <v>347</v>
      </c>
      <c r="B1" s="248"/>
      <c r="C1" s="249"/>
      <c r="D1" s="40"/>
      <c r="E1" s="40"/>
      <c r="F1" s="40"/>
      <c r="G1" s="40"/>
      <c r="H1" s="40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1:30">
      <c r="A2" s="309" t="s">
        <v>0</v>
      </c>
      <c r="B2" s="309"/>
      <c r="C2" s="2" t="s">
        <v>1</v>
      </c>
      <c r="D2" s="42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>
      <c r="A3" s="309" t="s">
        <v>32</v>
      </c>
      <c r="B3" s="309"/>
      <c r="C3" s="2" t="s">
        <v>209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0">
      <c r="A4" s="310" t="s">
        <v>2</v>
      </c>
      <c r="B4" s="310"/>
      <c r="C4" s="2" t="s">
        <v>34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7.100000000000001" customHeight="1">
      <c r="A5" s="260" t="s">
        <v>3</v>
      </c>
      <c r="B5" s="294" t="s">
        <v>4</v>
      </c>
      <c r="C5" s="260" t="s">
        <v>5</v>
      </c>
      <c r="D5" s="260" t="s">
        <v>11</v>
      </c>
      <c r="E5" s="261" t="s">
        <v>12</v>
      </c>
      <c r="F5" s="260" t="s">
        <v>13</v>
      </c>
      <c r="G5" s="307" t="s">
        <v>6</v>
      </c>
      <c r="H5" s="307"/>
      <c r="I5" s="307"/>
      <c r="J5" s="307"/>
      <c r="K5" s="307"/>
      <c r="L5" s="307"/>
      <c r="M5" s="294" t="s">
        <v>7</v>
      </c>
      <c r="N5" s="294"/>
      <c r="O5" s="294"/>
      <c r="P5" s="294"/>
      <c r="Q5" s="294"/>
      <c r="R5" s="294"/>
      <c r="S5" s="307" t="s">
        <v>8</v>
      </c>
      <c r="T5" s="307"/>
      <c r="U5" s="307"/>
      <c r="V5" s="307"/>
      <c r="W5" s="307"/>
      <c r="X5" s="307"/>
      <c r="Y5" s="294" t="s">
        <v>9</v>
      </c>
      <c r="Z5" s="294"/>
      <c r="AA5" s="294"/>
      <c r="AB5" s="294"/>
      <c r="AC5" s="294"/>
      <c r="AD5" s="294"/>
    </row>
    <row r="6" spans="1:30" ht="12.95" customHeight="1">
      <c r="A6" s="260"/>
      <c r="B6" s="294"/>
      <c r="C6" s="260"/>
      <c r="D6" s="260"/>
      <c r="E6" s="308"/>
      <c r="F6" s="260"/>
      <c r="G6" s="297" t="s">
        <v>10</v>
      </c>
      <c r="H6" s="298"/>
      <c r="I6" s="298"/>
      <c r="J6" s="299"/>
      <c r="K6" s="306" t="s">
        <v>13</v>
      </c>
      <c r="L6" s="303" t="s">
        <v>12</v>
      </c>
      <c r="M6" s="300" t="s">
        <v>10</v>
      </c>
      <c r="N6" s="301"/>
      <c r="O6" s="301"/>
      <c r="P6" s="302"/>
      <c r="Q6" s="260" t="s">
        <v>13</v>
      </c>
      <c r="R6" s="261" t="s">
        <v>12</v>
      </c>
      <c r="S6" s="297" t="s">
        <v>10</v>
      </c>
      <c r="T6" s="298"/>
      <c r="U6" s="298"/>
      <c r="V6" s="299"/>
      <c r="W6" s="306" t="s">
        <v>13</v>
      </c>
      <c r="X6" s="303" t="s">
        <v>12</v>
      </c>
      <c r="Y6" s="300" t="s">
        <v>10</v>
      </c>
      <c r="Z6" s="301"/>
      <c r="AA6" s="301"/>
      <c r="AB6" s="302"/>
      <c r="AC6" s="260" t="s">
        <v>13</v>
      </c>
      <c r="AD6" s="261" t="s">
        <v>12</v>
      </c>
    </row>
    <row r="7" spans="1:30" ht="26.1" customHeight="1">
      <c r="A7" s="260"/>
      <c r="B7" s="294"/>
      <c r="C7" s="260"/>
      <c r="D7" s="260"/>
      <c r="E7" s="262"/>
      <c r="F7" s="260"/>
      <c r="G7" s="52" t="s">
        <v>14</v>
      </c>
      <c r="H7" s="52" t="s">
        <v>15</v>
      </c>
      <c r="I7" s="52" t="s">
        <v>203</v>
      </c>
      <c r="J7" s="52" t="s">
        <v>202</v>
      </c>
      <c r="K7" s="306"/>
      <c r="L7" s="304"/>
      <c r="M7" s="50" t="s">
        <v>14</v>
      </c>
      <c r="N7" s="50" t="s">
        <v>15</v>
      </c>
      <c r="O7" s="50" t="s">
        <v>203</v>
      </c>
      <c r="P7" s="50" t="s">
        <v>202</v>
      </c>
      <c r="Q7" s="260"/>
      <c r="R7" s="262"/>
      <c r="S7" s="52" t="s">
        <v>14</v>
      </c>
      <c r="T7" s="52" t="s">
        <v>15</v>
      </c>
      <c r="U7" s="52" t="s">
        <v>203</v>
      </c>
      <c r="V7" s="52" t="s">
        <v>202</v>
      </c>
      <c r="W7" s="306"/>
      <c r="X7" s="304"/>
      <c r="Y7" s="50" t="s">
        <v>14</v>
      </c>
      <c r="Z7" s="50" t="s">
        <v>15</v>
      </c>
      <c r="AA7" s="50" t="s">
        <v>203</v>
      </c>
      <c r="AB7" s="50" t="s">
        <v>202</v>
      </c>
      <c r="AC7" s="260"/>
      <c r="AD7" s="262"/>
    </row>
    <row r="8" spans="1:30" ht="30.6" customHeight="1">
      <c r="A8" s="116"/>
      <c r="B8" s="341" t="s">
        <v>350</v>
      </c>
      <c r="C8" s="342"/>
      <c r="D8" s="50"/>
      <c r="E8" s="51"/>
      <c r="F8" s="50"/>
      <c r="G8" s="52"/>
      <c r="H8" s="52"/>
      <c r="I8" s="52"/>
      <c r="J8" s="52"/>
      <c r="K8" s="52"/>
      <c r="L8" s="53"/>
      <c r="M8" s="50"/>
      <c r="N8" s="50"/>
      <c r="O8" s="50"/>
      <c r="P8" s="50"/>
      <c r="Q8" s="50"/>
      <c r="R8" s="51"/>
      <c r="S8" s="52"/>
      <c r="T8" s="52"/>
      <c r="U8" s="52"/>
      <c r="V8" s="52"/>
      <c r="W8" s="52"/>
      <c r="X8" s="53"/>
      <c r="Y8" s="50"/>
      <c r="Z8" s="50"/>
      <c r="AA8" s="50"/>
      <c r="AB8" s="50"/>
      <c r="AC8" s="50"/>
      <c r="AD8" s="51"/>
    </row>
    <row r="9" spans="1:30" ht="27" customHeight="1">
      <c r="A9" s="54" t="s">
        <v>16</v>
      </c>
      <c r="B9" s="55" t="s">
        <v>262</v>
      </c>
      <c r="C9" s="56" t="s">
        <v>295</v>
      </c>
      <c r="D9" s="57">
        <f>SUM(G9:J9,M9:P9,S9:V9,Y9:AB9)</f>
        <v>45</v>
      </c>
      <c r="E9" s="57">
        <f>SUM(L9,R9,X9,AD9)</f>
        <v>4</v>
      </c>
      <c r="F9" s="57" t="s">
        <v>71</v>
      </c>
      <c r="G9" s="58">
        <v>15</v>
      </c>
      <c r="H9" s="58">
        <v>30</v>
      </c>
      <c r="I9" s="58"/>
      <c r="J9" s="58"/>
      <c r="K9" s="58" t="s">
        <v>71</v>
      </c>
      <c r="L9" s="58">
        <v>4</v>
      </c>
      <c r="M9" s="57"/>
      <c r="N9" s="57"/>
      <c r="O9" s="57"/>
      <c r="P9" s="59"/>
      <c r="Q9" s="59"/>
      <c r="R9" s="60"/>
      <c r="S9" s="58"/>
      <c r="T9" s="58"/>
      <c r="U9" s="58"/>
      <c r="V9" s="58"/>
      <c r="W9" s="58"/>
      <c r="X9" s="58"/>
      <c r="Y9" s="61"/>
      <c r="Z9" s="61"/>
      <c r="AA9" s="61"/>
      <c r="AB9" s="61"/>
      <c r="AC9" s="62"/>
      <c r="AD9" s="63"/>
    </row>
    <row r="10" spans="1:30" ht="21.6" customHeight="1">
      <c r="A10" s="54" t="s">
        <v>17</v>
      </c>
      <c r="B10" s="55" t="s">
        <v>263</v>
      </c>
      <c r="C10" s="56" t="s">
        <v>69</v>
      </c>
      <c r="D10" s="57">
        <f t="shared" ref="D10:D20" si="0">SUM(G10:J10,M10:P10,S10:V10,Y10:AB10)</f>
        <v>30</v>
      </c>
      <c r="E10" s="57">
        <f t="shared" ref="E10:E20" si="1">SUM(L10,R10,X10,AD10)</f>
        <v>2</v>
      </c>
      <c r="F10" s="57" t="s">
        <v>46</v>
      </c>
      <c r="G10" s="58">
        <v>15</v>
      </c>
      <c r="H10" s="58">
        <v>15</v>
      </c>
      <c r="I10" s="58"/>
      <c r="J10" s="58"/>
      <c r="K10" s="58" t="s">
        <v>46</v>
      </c>
      <c r="L10" s="58">
        <v>2</v>
      </c>
      <c r="M10" s="57"/>
      <c r="N10" s="57"/>
      <c r="O10" s="57"/>
      <c r="P10" s="59"/>
      <c r="Q10" s="59"/>
      <c r="R10" s="60"/>
      <c r="S10" s="58"/>
      <c r="T10" s="58"/>
      <c r="U10" s="58"/>
      <c r="V10" s="58"/>
      <c r="W10" s="58"/>
      <c r="X10" s="58"/>
      <c r="Y10" s="61"/>
      <c r="Z10" s="61"/>
      <c r="AA10" s="61"/>
      <c r="AB10" s="61"/>
      <c r="AC10" s="62"/>
      <c r="AD10" s="63"/>
    </row>
    <row r="11" spans="1:30" ht="25.5">
      <c r="A11" s="54" t="s">
        <v>18</v>
      </c>
      <c r="B11" s="55" t="s">
        <v>264</v>
      </c>
      <c r="C11" s="56" t="s">
        <v>296</v>
      </c>
      <c r="D11" s="57">
        <f t="shared" si="0"/>
        <v>45</v>
      </c>
      <c r="E11" s="57">
        <f t="shared" si="1"/>
        <v>4</v>
      </c>
      <c r="F11" s="57" t="s">
        <v>71</v>
      </c>
      <c r="G11" s="58"/>
      <c r="H11" s="58"/>
      <c r="I11" s="58"/>
      <c r="J11" s="58"/>
      <c r="K11" s="58"/>
      <c r="L11" s="58"/>
      <c r="M11" s="57">
        <v>15</v>
      </c>
      <c r="N11" s="57">
        <v>30</v>
      </c>
      <c r="O11" s="57"/>
      <c r="P11" s="57"/>
      <c r="Q11" s="64" t="s">
        <v>71</v>
      </c>
      <c r="R11" s="64">
        <v>4</v>
      </c>
      <c r="S11" s="58"/>
      <c r="T11" s="58"/>
      <c r="U11" s="58"/>
      <c r="V11" s="58"/>
      <c r="W11" s="58"/>
      <c r="X11" s="58"/>
      <c r="Y11" s="61"/>
      <c r="Z11" s="61"/>
      <c r="AA11" s="61"/>
      <c r="AB11" s="8"/>
      <c r="AC11" s="61"/>
      <c r="AD11" s="62"/>
    </row>
    <row r="12" spans="1:30" ht="21.6" customHeight="1">
      <c r="A12" s="54" t="s">
        <v>20</v>
      </c>
      <c r="B12" s="55" t="s">
        <v>267</v>
      </c>
      <c r="C12" s="56" t="s">
        <v>297</v>
      </c>
      <c r="D12" s="57">
        <f t="shared" si="0"/>
        <v>30</v>
      </c>
      <c r="E12" s="57">
        <f t="shared" si="1"/>
        <v>3</v>
      </c>
      <c r="F12" s="57" t="s">
        <v>47</v>
      </c>
      <c r="G12" s="58"/>
      <c r="H12" s="58"/>
      <c r="I12" s="58"/>
      <c r="J12" s="58"/>
      <c r="K12" s="58"/>
      <c r="L12" s="58"/>
      <c r="M12" s="57"/>
      <c r="N12" s="57"/>
      <c r="O12" s="57"/>
      <c r="P12" s="59"/>
      <c r="Q12" s="59"/>
      <c r="R12" s="60"/>
      <c r="S12" s="58"/>
      <c r="T12" s="58">
        <v>30</v>
      </c>
      <c r="U12" s="58"/>
      <c r="V12" s="58"/>
      <c r="W12" s="58" t="s">
        <v>47</v>
      </c>
      <c r="X12" s="58">
        <v>3</v>
      </c>
      <c r="Y12" s="61"/>
      <c r="Z12" s="61"/>
      <c r="AA12" s="61"/>
      <c r="AB12" s="8"/>
      <c r="AC12" s="61"/>
      <c r="AD12" s="62"/>
    </row>
    <row r="13" spans="1:30" ht="21.6" customHeight="1">
      <c r="A13" s="54" t="s">
        <v>21</v>
      </c>
      <c r="B13" s="55" t="s">
        <v>268</v>
      </c>
      <c r="C13" s="56" t="s">
        <v>298</v>
      </c>
      <c r="D13" s="57">
        <f t="shared" si="0"/>
        <v>30</v>
      </c>
      <c r="E13" s="57">
        <f t="shared" si="1"/>
        <v>4</v>
      </c>
      <c r="F13" s="57" t="s">
        <v>71</v>
      </c>
      <c r="G13" s="58"/>
      <c r="H13" s="58"/>
      <c r="I13" s="58"/>
      <c r="J13" s="58"/>
      <c r="K13" s="58"/>
      <c r="L13" s="58"/>
      <c r="M13" s="57"/>
      <c r="N13" s="57"/>
      <c r="O13" s="57"/>
      <c r="P13" s="59"/>
      <c r="Q13" s="59"/>
      <c r="R13" s="60"/>
      <c r="S13" s="58">
        <v>15</v>
      </c>
      <c r="T13" s="58">
        <v>15</v>
      </c>
      <c r="U13" s="58"/>
      <c r="V13" s="58"/>
      <c r="W13" s="58" t="s">
        <v>71</v>
      </c>
      <c r="X13" s="58">
        <v>4</v>
      </c>
      <c r="Y13" s="61"/>
      <c r="Z13" s="61"/>
      <c r="AA13" s="61"/>
      <c r="AB13" s="8"/>
      <c r="AC13" s="61"/>
      <c r="AD13" s="62"/>
    </row>
    <row r="14" spans="1:30" ht="21.6" customHeight="1">
      <c r="A14" s="54" t="s">
        <v>22</v>
      </c>
      <c r="B14" s="56" t="s">
        <v>269</v>
      </c>
      <c r="C14" s="56" t="s">
        <v>270</v>
      </c>
      <c r="D14" s="57">
        <f t="shared" si="0"/>
        <v>25</v>
      </c>
      <c r="E14" s="57">
        <f t="shared" si="1"/>
        <v>1</v>
      </c>
      <c r="F14" s="57" t="s">
        <v>47</v>
      </c>
      <c r="G14" s="58"/>
      <c r="H14" s="58"/>
      <c r="I14" s="58"/>
      <c r="J14" s="58"/>
      <c r="K14" s="58"/>
      <c r="L14" s="58"/>
      <c r="M14" s="57"/>
      <c r="N14" s="57"/>
      <c r="O14" s="57"/>
      <c r="P14" s="59"/>
      <c r="Q14" s="59"/>
      <c r="R14" s="60"/>
      <c r="S14" s="58"/>
      <c r="T14" s="58"/>
      <c r="U14" s="58"/>
      <c r="V14" s="58">
        <v>25</v>
      </c>
      <c r="W14" s="58" t="s">
        <v>47</v>
      </c>
      <c r="X14" s="58">
        <v>1</v>
      </c>
      <c r="Y14" s="61"/>
      <c r="Z14" s="61"/>
      <c r="AA14" s="61"/>
      <c r="AB14" s="8"/>
      <c r="AC14" s="61"/>
      <c r="AD14" s="62"/>
    </row>
    <row r="15" spans="1:30" ht="21.6" customHeight="1">
      <c r="A15" s="54" t="s">
        <v>23</v>
      </c>
      <c r="B15" s="56" t="s">
        <v>271</v>
      </c>
      <c r="C15" s="56" t="s">
        <v>299</v>
      </c>
      <c r="D15" s="57">
        <f t="shared" si="0"/>
        <v>25</v>
      </c>
      <c r="E15" s="57">
        <f t="shared" si="1"/>
        <v>1</v>
      </c>
      <c r="F15" s="57" t="s">
        <v>47</v>
      </c>
      <c r="G15" s="58"/>
      <c r="H15" s="58"/>
      <c r="I15" s="58"/>
      <c r="J15" s="58"/>
      <c r="K15" s="58"/>
      <c r="L15" s="58"/>
      <c r="M15" s="57"/>
      <c r="N15" s="57"/>
      <c r="O15" s="57"/>
      <c r="P15" s="59"/>
      <c r="Q15" s="59"/>
      <c r="R15" s="60"/>
      <c r="S15" s="58"/>
      <c r="T15" s="58"/>
      <c r="U15" s="58"/>
      <c r="V15" s="58">
        <v>25</v>
      </c>
      <c r="W15" s="58" t="s">
        <v>47</v>
      </c>
      <c r="X15" s="58">
        <v>1</v>
      </c>
      <c r="Y15" s="61"/>
      <c r="Z15" s="61"/>
      <c r="AA15" s="61"/>
      <c r="AB15" s="8"/>
      <c r="AC15" s="61"/>
      <c r="AD15" s="62"/>
    </row>
    <row r="16" spans="1:30" ht="21.6" customHeight="1">
      <c r="A16" s="54" t="s">
        <v>24</v>
      </c>
      <c r="B16" s="55" t="s">
        <v>162</v>
      </c>
      <c r="C16" s="56" t="s">
        <v>70</v>
      </c>
      <c r="D16" s="57">
        <f t="shared" si="0"/>
        <v>30</v>
      </c>
      <c r="E16" s="57">
        <f t="shared" si="1"/>
        <v>2</v>
      </c>
      <c r="F16" s="57" t="s">
        <v>46</v>
      </c>
      <c r="G16" s="58"/>
      <c r="H16" s="58"/>
      <c r="I16" s="58"/>
      <c r="J16" s="58"/>
      <c r="K16" s="58"/>
      <c r="L16" s="58"/>
      <c r="M16" s="57"/>
      <c r="N16" s="57"/>
      <c r="O16" s="57"/>
      <c r="P16" s="59"/>
      <c r="Q16" s="59"/>
      <c r="R16" s="60"/>
      <c r="S16" s="58">
        <v>15</v>
      </c>
      <c r="T16" s="58">
        <v>15</v>
      </c>
      <c r="U16" s="58"/>
      <c r="V16" s="58"/>
      <c r="W16" s="58" t="s">
        <v>46</v>
      </c>
      <c r="X16" s="58">
        <v>2</v>
      </c>
      <c r="Y16" s="61"/>
      <c r="Z16" s="61"/>
      <c r="AA16" s="61"/>
      <c r="AB16" s="8"/>
      <c r="AC16" s="57"/>
      <c r="AD16" s="62"/>
    </row>
    <row r="17" spans="1:30" ht="21.6" customHeight="1">
      <c r="A17" s="54" t="s">
        <v>25</v>
      </c>
      <c r="B17" s="55" t="s">
        <v>277</v>
      </c>
      <c r="C17" s="56" t="s">
        <v>300</v>
      </c>
      <c r="D17" s="57">
        <f t="shared" si="0"/>
        <v>30</v>
      </c>
      <c r="E17" s="57">
        <f t="shared" si="1"/>
        <v>2</v>
      </c>
      <c r="F17" s="57" t="s">
        <v>47</v>
      </c>
      <c r="G17" s="58"/>
      <c r="H17" s="58"/>
      <c r="I17" s="58"/>
      <c r="J17" s="58"/>
      <c r="K17" s="58"/>
      <c r="L17" s="58"/>
      <c r="M17" s="57"/>
      <c r="N17" s="57"/>
      <c r="O17" s="57"/>
      <c r="P17" s="59"/>
      <c r="Q17" s="59"/>
      <c r="R17" s="60"/>
      <c r="S17" s="58"/>
      <c r="T17" s="58"/>
      <c r="U17" s="58"/>
      <c r="V17" s="58"/>
      <c r="W17" s="58"/>
      <c r="X17" s="58"/>
      <c r="Y17" s="61"/>
      <c r="Z17" s="61">
        <v>30</v>
      </c>
      <c r="AA17" s="61"/>
      <c r="AB17" s="8"/>
      <c r="AC17" s="57" t="s">
        <v>47</v>
      </c>
      <c r="AD17" s="61">
        <v>2</v>
      </c>
    </row>
    <row r="18" spans="1:30" ht="21.6" customHeight="1">
      <c r="A18" s="54" t="s">
        <v>26</v>
      </c>
      <c r="B18" s="55" t="s">
        <v>278</v>
      </c>
      <c r="C18" s="56" t="s">
        <v>301</v>
      </c>
      <c r="D18" s="57">
        <f t="shared" si="0"/>
        <v>30</v>
      </c>
      <c r="E18" s="57">
        <f t="shared" si="1"/>
        <v>2</v>
      </c>
      <c r="F18" s="57" t="s">
        <v>46</v>
      </c>
      <c r="G18" s="58"/>
      <c r="H18" s="58"/>
      <c r="I18" s="58"/>
      <c r="J18" s="58"/>
      <c r="K18" s="58"/>
      <c r="L18" s="58"/>
      <c r="M18" s="57"/>
      <c r="N18" s="57"/>
      <c r="O18" s="57"/>
      <c r="P18" s="59"/>
      <c r="Q18" s="59"/>
      <c r="R18" s="60"/>
      <c r="S18" s="58"/>
      <c r="T18" s="58"/>
      <c r="U18" s="58"/>
      <c r="V18" s="58"/>
      <c r="W18" s="58"/>
      <c r="X18" s="58"/>
      <c r="Y18" s="61">
        <v>15</v>
      </c>
      <c r="Z18" s="61">
        <v>15</v>
      </c>
      <c r="AA18" s="61"/>
      <c r="AB18" s="8"/>
      <c r="AC18" s="57" t="s">
        <v>46</v>
      </c>
      <c r="AD18" s="61">
        <v>2</v>
      </c>
    </row>
    <row r="19" spans="1:30" ht="21.6" customHeight="1">
      <c r="A19" s="54" t="s">
        <v>27</v>
      </c>
      <c r="B19" s="55" t="s">
        <v>280</v>
      </c>
      <c r="C19" s="56" t="s">
        <v>302</v>
      </c>
      <c r="D19" s="57">
        <f t="shared" si="0"/>
        <v>30</v>
      </c>
      <c r="E19" s="57">
        <f t="shared" si="1"/>
        <v>2</v>
      </c>
      <c r="F19" s="57" t="s">
        <v>47</v>
      </c>
      <c r="G19" s="58"/>
      <c r="H19" s="58"/>
      <c r="I19" s="58"/>
      <c r="J19" s="58"/>
      <c r="K19" s="58"/>
      <c r="L19" s="58"/>
      <c r="M19" s="57"/>
      <c r="N19" s="57"/>
      <c r="O19" s="57"/>
      <c r="P19" s="57"/>
      <c r="Q19" s="64"/>
      <c r="R19" s="64"/>
      <c r="S19" s="58"/>
      <c r="T19" s="58"/>
      <c r="U19" s="58"/>
      <c r="V19" s="58"/>
      <c r="W19" s="58"/>
      <c r="X19" s="58"/>
      <c r="Y19" s="61">
        <v>30</v>
      </c>
      <c r="Z19" s="61"/>
      <c r="AA19" s="61"/>
      <c r="AB19" s="8"/>
      <c r="AC19" s="61" t="s">
        <v>47</v>
      </c>
      <c r="AD19" s="62">
        <v>2</v>
      </c>
    </row>
    <row r="20" spans="1:30" ht="21.6" customHeight="1">
      <c r="A20" s="54" t="s">
        <v>28</v>
      </c>
      <c r="B20" s="55" t="s">
        <v>281</v>
      </c>
      <c r="C20" s="56" t="s">
        <v>303</v>
      </c>
      <c r="D20" s="57">
        <f t="shared" si="0"/>
        <v>30</v>
      </c>
      <c r="E20" s="57">
        <f t="shared" si="1"/>
        <v>2</v>
      </c>
      <c r="F20" s="57" t="s">
        <v>47</v>
      </c>
      <c r="G20" s="58"/>
      <c r="H20" s="58"/>
      <c r="I20" s="58"/>
      <c r="J20" s="58"/>
      <c r="K20" s="58"/>
      <c r="L20" s="58"/>
      <c r="M20" s="57"/>
      <c r="N20" s="57"/>
      <c r="O20" s="57"/>
      <c r="P20" s="59"/>
      <c r="Q20" s="59"/>
      <c r="R20" s="60"/>
      <c r="S20" s="58"/>
      <c r="T20" s="58"/>
      <c r="U20" s="58"/>
      <c r="V20" s="58"/>
      <c r="W20" s="58"/>
      <c r="X20" s="58"/>
      <c r="Y20" s="61"/>
      <c r="Z20" s="61">
        <v>30</v>
      </c>
      <c r="AA20" s="61"/>
      <c r="AB20" s="8"/>
      <c r="AC20" s="61" t="s">
        <v>47</v>
      </c>
      <c r="AD20" s="62">
        <v>2</v>
      </c>
    </row>
    <row r="21" spans="1:30" ht="26.1" customHeight="1">
      <c r="A21" s="340" t="s">
        <v>348</v>
      </c>
      <c r="B21" s="340"/>
      <c r="C21" s="340"/>
      <c r="D21" s="105">
        <f>SUM(D9:D20)</f>
        <v>380</v>
      </c>
      <c r="E21" s="105">
        <f>SUM(E9:E20)</f>
        <v>29</v>
      </c>
      <c r="F21" s="105" t="s">
        <v>96</v>
      </c>
      <c r="G21" s="72">
        <f t="shared" ref="G21:AD21" si="2">SUM(G9:G20)</f>
        <v>30</v>
      </c>
      <c r="H21" s="72">
        <f t="shared" si="2"/>
        <v>45</v>
      </c>
      <c r="I21" s="72">
        <f t="shared" si="2"/>
        <v>0</v>
      </c>
      <c r="J21" s="72">
        <f t="shared" si="2"/>
        <v>0</v>
      </c>
      <c r="K21" s="72" t="s">
        <v>96</v>
      </c>
      <c r="L21" s="72">
        <f t="shared" si="2"/>
        <v>6</v>
      </c>
      <c r="M21" s="59">
        <f t="shared" si="2"/>
        <v>15</v>
      </c>
      <c r="N21" s="59">
        <f t="shared" si="2"/>
        <v>30</v>
      </c>
      <c r="O21" s="59">
        <f t="shared" si="2"/>
        <v>0</v>
      </c>
      <c r="P21" s="59">
        <f t="shared" si="2"/>
        <v>0</v>
      </c>
      <c r="Q21" s="59" t="s">
        <v>96</v>
      </c>
      <c r="R21" s="60">
        <f t="shared" si="2"/>
        <v>4</v>
      </c>
      <c r="S21" s="72">
        <f t="shared" si="2"/>
        <v>30</v>
      </c>
      <c r="T21" s="72">
        <f t="shared" si="2"/>
        <v>60</v>
      </c>
      <c r="U21" s="72">
        <f t="shared" si="2"/>
        <v>0</v>
      </c>
      <c r="V21" s="72">
        <f t="shared" si="2"/>
        <v>50</v>
      </c>
      <c r="W21" s="72" t="s">
        <v>96</v>
      </c>
      <c r="X21" s="72">
        <f t="shared" si="2"/>
        <v>11</v>
      </c>
      <c r="Y21" s="65">
        <f t="shared" si="2"/>
        <v>45</v>
      </c>
      <c r="Z21" s="65">
        <f t="shared" si="2"/>
        <v>75</v>
      </c>
      <c r="AA21" s="65">
        <f t="shared" si="2"/>
        <v>0</v>
      </c>
      <c r="AB21" s="65">
        <f t="shared" si="2"/>
        <v>0</v>
      </c>
      <c r="AC21" s="65" t="s">
        <v>96</v>
      </c>
      <c r="AD21" s="174">
        <f t="shared" si="2"/>
        <v>8</v>
      </c>
    </row>
    <row r="22" spans="1:30" ht="24.6" customHeight="1">
      <c r="A22" s="108"/>
      <c r="B22" s="339" t="s">
        <v>294</v>
      </c>
      <c r="C22" s="339"/>
      <c r="D22" s="109"/>
      <c r="E22" s="109"/>
      <c r="F22" s="109"/>
      <c r="G22" s="111"/>
      <c r="H22" s="111"/>
      <c r="I22" s="111"/>
      <c r="J22" s="111"/>
      <c r="K22" s="111"/>
      <c r="L22" s="219"/>
      <c r="M22" s="109"/>
      <c r="N22" s="110"/>
      <c r="O22" s="110"/>
      <c r="P22" s="110"/>
      <c r="Q22" s="109"/>
      <c r="R22" s="109"/>
      <c r="S22" s="111"/>
      <c r="T22" s="111"/>
      <c r="U22" s="111"/>
      <c r="V22" s="111"/>
      <c r="W22" s="111"/>
      <c r="X22" s="219"/>
      <c r="Y22" s="109"/>
      <c r="Z22" s="109"/>
      <c r="AA22" s="109"/>
      <c r="AB22" s="109"/>
      <c r="AC22" s="109"/>
      <c r="AD22" s="109"/>
    </row>
    <row r="23" spans="1:30" s="2" customFormat="1" ht="21" customHeight="1">
      <c r="A23" s="250" t="s">
        <v>29</v>
      </c>
      <c r="B23" s="251" t="s">
        <v>265</v>
      </c>
      <c r="C23" s="187" t="s">
        <v>266</v>
      </c>
      <c r="D23" s="188">
        <f>SUM(G23:J23,M23:P23,S23:V23,Y23:AB23)</f>
        <v>15</v>
      </c>
      <c r="E23" s="188">
        <f>SUM(L23,R23,X23,AD23)</f>
        <v>2</v>
      </c>
      <c r="F23" s="188" t="s">
        <v>47</v>
      </c>
      <c r="G23" s="189"/>
      <c r="H23" s="189"/>
      <c r="I23" s="189"/>
      <c r="J23" s="189"/>
      <c r="K23" s="189"/>
      <c r="L23" s="112"/>
      <c r="M23" s="252"/>
      <c r="N23" s="188"/>
      <c r="O23" s="241">
        <v>15</v>
      </c>
      <c r="P23" s="113"/>
      <c r="Q23" s="188" t="s">
        <v>47</v>
      </c>
      <c r="R23" s="253">
        <v>2</v>
      </c>
      <c r="S23" s="189"/>
      <c r="T23" s="189"/>
      <c r="U23" s="189"/>
      <c r="V23" s="189"/>
      <c r="W23" s="189"/>
      <c r="X23" s="189"/>
      <c r="Y23" s="188"/>
      <c r="Z23" s="241"/>
      <c r="AA23" s="188"/>
      <c r="AB23" s="113"/>
      <c r="AC23" s="188"/>
      <c r="AD23" s="241"/>
    </row>
    <row r="24" spans="1:30" s="2" customFormat="1" ht="21" customHeight="1">
      <c r="A24" s="250" t="s">
        <v>198</v>
      </c>
      <c r="B24" s="55" t="s">
        <v>272</v>
      </c>
      <c r="C24" s="56" t="s">
        <v>273</v>
      </c>
      <c r="D24" s="188">
        <f>SUM(G24:J24,M24:P24,S24:V24,Y24:AB24)</f>
        <v>30</v>
      </c>
      <c r="E24" s="188">
        <f>SUM(L24,R24,X24,AD24)</f>
        <v>2</v>
      </c>
      <c r="F24" s="247" t="s">
        <v>47</v>
      </c>
      <c r="G24" s="246"/>
      <c r="H24" s="246"/>
      <c r="I24" s="246"/>
      <c r="J24" s="246"/>
      <c r="K24" s="246"/>
      <c r="L24" s="246"/>
      <c r="M24" s="247"/>
      <c r="N24" s="247"/>
      <c r="O24" s="59"/>
      <c r="P24" s="59"/>
      <c r="Q24" s="217"/>
      <c r="R24" s="217"/>
      <c r="S24" s="219"/>
      <c r="T24" s="219"/>
      <c r="U24" s="246"/>
      <c r="V24" s="246">
        <v>30</v>
      </c>
      <c r="W24" s="246" t="s">
        <v>47</v>
      </c>
      <c r="X24" s="246">
        <v>2</v>
      </c>
      <c r="Y24" s="247"/>
      <c r="Z24" s="242"/>
      <c r="AA24" s="247"/>
      <c r="AB24" s="8"/>
      <c r="AC24" s="247"/>
      <c r="AD24" s="242"/>
    </row>
    <row r="25" spans="1:30" s="2" customFormat="1" ht="21" customHeight="1">
      <c r="A25" s="250" t="s">
        <v>279</v>
      </c>
      <c r="B25" s="55" t="s">
        <v>274</v>
      </c>
      <c r="C25" s="56" t="s">
        <v>345</v>
      </c>
      <c r="D25" s="188">
        <f>SUM(G25:J25,M25:P25,S25:V25,Y25:AB25)</f>
        <v>60</v>
      </c>
      <c r="E25" s="188">
        <f>SUM(L25,R25,X25,AD25)</f>
        <v>3</v>
      </c>
      <c r="F25" s="247" t="s">
        <v>46</v>
      </c>
      <c r="G25" s="246"/>
      <c r="H25" s="246"/>
      <c r="I25" s="246"/>
      <c r="J25" s="246"/>
      <c r="K25" s="246"/>
      <c r="L25" s="246"/>
      <c r="M25" s="247"/>
      <c r="N25" s="247"/>
      <c r="O25" s="59"/>
      <c r="P25" s="59"/>
      <c r="Q25" s="254"/>
      <c r="R25" s="254"/>
      <c r="S25" s="246">
        <v>15</v>
      </c>
      <c r="T25" s="246"/>
      <c r="U25" s="246"/>
      <c r="V25" s="246">
        <v>45</v>
      </c>
      <c r="W25" s="246" t="s">
        <v>46</v>
      </c>
      <c r="X25" s="246">
        <v>3</v>
      </c>
      <c r="Y25" s="247"/>
      <c r="Z25" s="242"/>
      <c r="AA25" s="247"/>
      <c r="AB25" s="247"/>
      <c r="AC25" s="247"/>
      <c r="AD25" s="242"/>
    </row>
    <row r="26" spans="1:30" s="2" customFormat="1" ht="30" customHeight="1">
      <c r="A26" s="250" t="s">
        <v>235</v>
      </c>
      <c r="B26" s="55" t="s">
        <v>275</v>
      </c>
      <c r="C26" s="56" t="s">
        <v>276</v>
      </c>
      <c r="D26" s="188">
        <f>SUM(G26:J26,M26:P26,S26:V26,Y26:AB26)</f>
        <v>60</v>
      </c>
      <c r="E26" s="188">
        <f>SUM(L26,R26,X26,AD26)</f>
        <v>4</v>
      </c>
      <c r="F26" s="247" t="s">
        <v>47</v>
      </c>
      <c r="G26" s="246"/>
      <c r="H26" s="246"/>
      <c r="I26" s="246"/>
      <c r="J26" s="246"/>
      <c r="K26" s="246"/>
      <c r="L26" s="246"/>
      <c r="M26" s="247"/>
      <c r="N26" s="247"/>
      <c r="O26" s="59"/>
      <c r="P26" s="59"/>
      <c r="Q26" s="217"/>
      <c r="R26" s="217"/>
      <c r="S26" s="246"/>
      <c r="T26" s="219"/>
      <c r="U26" s="219"/>
      <c r="V26" s="246">
        <v>60</v>
      </c>
      <c r="W26" s="246" t="s">
        <v>47</v>
      </c>
      <c r="X26" s="246">
        <v>4</v>
      </c>
      <c r="Y26" s="247"/>
      <c r="Z26" s="242"/>
      <c r="AA26" s="247"/>
      <c r="AB26" s="247"/>
      <c r="AC26" s="247"/>
      <c r="AD26" s="242"/>
    </row>
    <row r="27" spans="1:30" s="2" customFormat="1" ht="32.1" customHeight="1">
      <c r="A27" s="250" t="s">
        <v>238</v>
      </c>
      <c r="B27" s="55" t="s">
        <v>282</v>
      </c>
      <c r="C27" s="56" t="s">
        <v>346</v>
      </c>
      <c r="D27" s="188">
        <f>SUM(G27:J27,M27:P27,S27:V27,Y27:AB27)</f>
        <v>60</v>
      </c>
      <c r="E27" s="188">
        <f>SUM(L27,R27,X27,AD27)</f>
        <v>4</v>
      </c>
      <c r="F27" s="247" t="s">
        <v>47</v>
      </c>
      <c r="G27" s="72"/>
      <c r="H27" s="72"/>
      <c r="I27" s="72"/>
      <c r="J27" s="72"/>
      <c r="K27" s="72"/>
      <c r="L27" s="72"/>
      <c r="M27" s="59"/>
      <c r="N27" s="59"/>
      <c r="O27" s="59"/>
      <c r="P27" s="59"/>
      <c r="Q27" s="60"/>
      <c r="R27" s="60"/>
      <c r="S27" s="72"/>
      <c r="T27" s="72"/>
      <c r="U27" s="72"/>
      <c r="V27" s="72"/>
      <c r="W27" s="72"/>
      <c r="X27" s="72"/>
      <c r="Y27" s="8"/>
      <c r="Z27" s="8"/>
      <c r="AA27" s="217"/>
      <c r="AB27" s="217">
        <v>60</v>
      </c>
      <c r="AC27" s="247" t="s">
        <v>47</v>
      </c>
      <c r="AD27" s="242">
        <v>4</v>
      </c>
    </row>
    <row r="28" spans="1:30" s="2" customFormat="1" ht="19.5" customHeight="1">
      <c r="A28" s="8"/>
      <c r="B28" s="255"/>
      <c r="C28" s="256" t="s">
        <v>308</v>
      </c>
      <c r="D28" s="188">
        <f>SUM(D23:D27)</f>
        <v>225</v>
      </c>
      <c r="E28" s="188">
        <f>SUM(E23:E27)</f>
        <v>15</v>
      </c>
      <c r="F28" s="182" t="s">
        <v>96</v>
      </c>
      <c r="G28" s="72">
        <f>SUM(G23:G27)</f>
        <v>0</v>
      </c>
      <c r="H28" s="72">
        <f>SUM(H23:H27)</f>
        <v>0</v>
      </c>
      <c r="I28" s="72">
        <f>SUM(I23:I27)</f>
        <v>0</v>
      </c>
      <c r="J28" s="72">
        <f>SUM(J23:J27)</f>
        <v>0</v>
      </c>
      <c r="K28" s="72" t="s">
        <v>96</v>
      </c>
      <c r="L28" s="72">
        <f>SUM(L23:L27)</f>
        <v>0</v>
      </c>
      <c r="M28" s="59">
        <f>SUM(M23:M27)</f>
        <v>0</v>
      </c>
      <c r="N28" s="59">
        <f>SUM(N23:N27)</f>
        <v>0</v>
      </c>
      <c r="O28" s="59">
        <f>SUM(O23:O27)</f>
        <v>15</v>
      </c>
      <c r="P28" s="59">
        <f>SUM(P23:P27)</f>
        <v>0</v>
      </c>
      <c r="Q28" s="59" t="s">
        <v>96</v>
      </c>
      <c r="R28" s="59">
        <f>SUM(R23:R27)</f>
        <v>2</v>
      </c>
      <c r="S28" s="72">
        <f>SUM(S23:S27)</f>
        <v>15</v>
      </c>
      <c r="T28" s="72">
        <f>SUM(T23:T27)</f>
        <v>0</v>
      </c>
      <c r="U28" s="72">
        <f>SUM(U23:U27)</f>
        <v>0</v>
      </c>
      <c r="V28" s="72">
        <f>SUM(V23:V27)</f>
        <v>135</v>
      </c>
      <c r="W28" s="72" t="s">
        <v>96</v>
      </c>
      <c r="X28" s="72">
        <f>SUM(X23:X27)</f>
        <v>9</v>
      </c>
      <c r="Y28" s="245">
        <f>SUM(Y23:Y27)</f>
        <v>0</v>
      </c>
      <c r="Z28" s="245">
        <f>SUM(Z23:Z27)</f>
        <v>0</v>
      </c>
      <c r="AA28" s="60">
        <f>SUM(AA23:AA27)</f>
        <v>0</v>
      </c>
      <c r="AB28" s="60">
        <f>SUM(AB23:AB27)</f>
        <v>60</v>
      </c>
      <c r="AC28" s="59" t="s">
        <v>96</v>
      </c>
      <c r="AD28" s="245">
        <f>SUM(AD23:AD27)</f>
        <v>4</v>
      </c>
    </row>
    <row r="29" spans="1:30">
      <c r="A29" s="114"/>
      <c r="B29" s="319" t="s">
        <v>309</v>
      </c>
      <c r="C29" s="320"/>
      <c r="D29" s="105">
        <f>D21+D28</f>
        <v>605</v>
      </c>
      <c r="E29" s="105">
        <f>E21+E28</f>
        <v>44</v>
      </c>
      <c r="F29" s="332" t="s">
        <v>96</v>
      </c>
      <c r="G29" s="115">
        <f>G21+G28</f>
        <v>30</v>
      </c>
      <c r="H29" s="115">
        <f t="shared" ref="H29:AD29" si="3">H21+H28</f>
        <v>45</v>
      </c>
      <c r="I29" s="115">
        <f t="shared" si="3"/>
        <v>0</v>
      </c>
      <c r="J29" s="115">
        <f t="shared" si="3"/>
        <v>0</v>
      </c>
      <c r="K29" s="334" t="s">
        <v>96</v>
      </c>
      <c r="L29" s="334">
        <f t="shared" si="3"/>
        <v>6</v>
      </c>
      <c r="M29" s="218">
        <f t="shared" si="3"/>
        <v>15</v>
      </c>
      <c r="N29" s="218">
        <f t="shared" si="3"/>
        <v>30</v>
      </c>
      <c r="O29" s="218">
        <f t="shared" si="3"/>
        <v>15</v>
      </c>
      <c r="P29" s="218">
        <f t="shared" si="3"/>
        <v>0</v>
      </c>
      <c r="Q29" s="332" t="s">
        <v>96</v>
      </c>
      <c r="R29" s="332">
        <f t="shared" si="3"/>
        <v>6</v>
      </c>
      <c r="S29" s="115">
        <f t="shared" si="3"/>
        <v>45</v>
      </c>
      <c r="T29" s="115">
        <f t="shared" si="3"/>
        <v>60</v>
      </c>
      <c r="U29" s="115">
        <f t="shared" si="3"/>
        <v>0</v>
      </c>
      <c r="V29" s="115">
        <f t="shared" si="3"/>
        <v>185</v>
      </c>
      <c r="W29" s="334" t="s">
        <v>96</v>
      </c>
      <c r="X29" s="334">
        <f t="shared" si="3"/>
        <v>20</v>
      </c>
      <c r="Y29" s="218">
        <f t="shared" si="3"/>
        <v>45</v>
      </c>
      <c r="Z29" s="218">
        <f t="shared" si="3"/>
        <v>75</v>
      </c>
      <c r="AA29" s="218">
        <f t="shared" si="3"/>
        <v>0</v>
      </c>
      <c r="AB29" s="218">
        <f t="shared" si="3"/>
        <v>60</v>
      </c>
      <c r="AC29" s="332" t="s">
        <v>96</v>
      </c>
      <c r="AD29" s="337">
        <f t="shared" si="3"/>
        <v>12</v>
      </c>
    </row>
    <row r="30" spans="1:30">
      <c r="A30" s="71"/>
      <c r="B30" s="322"/>
      <c r="C30" s="336"/>
      <c r="D30" s="105"/>
      <c r="E30" s="105"/>
      <c r="F30" s="333"/>
      <c r="G30" s="326">
        <f>SUM(G21:J21,G28:J28)</f>
        <v>75</v>
      </c>
      <c r="H30" s="327"/>
      <c r="I30" s="327"/>
      <c r="J30" s="328"/>
      <c r="K30" s="335"/>
      <c r="L30" s="335"/>
      <c r="M30" s="329">
        <f>SUM(M21:P21,M28:P28)</f>
        <v>60</v>
      </c>
      <c r="N30" s="330"/>
      <c r="O30" s="330"/>
      <c r="P30" s="331"/>
      <c r="Q30" s="333"/>
      <c r="R30" s="333"/>
      <c r="S30" s="326">
        <f>SUM(S21:V21,S28:V28)</f>
        <v>290</v>
      </c>
      <c r="T30" s="327"/>
      <c r="U30" s="327"/>
      <c r="V30" s="328"/>
      <c r="W30" s="335"/>
      <c r="X30" s="335"/>
      <c r="Y30" s="329">
        <f>SUM(Y21:AB21,Y28:AB28)</f>
        <v>180</v>
      </c>
      <c r="Z30" s="330"/>
      <c r="AA30" s="330"/>
      <c r="AB30" s="331"/>
      <c r="AC30" s="333"/>
      <c r="AD30" s="338"/>
    </row>
    <row r="31" spans="1:30">
      <c r="A31" s="325"/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</row>
    <row r="32" spans="1:30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</row>
    <row r="34" spans="1:30">
      <c r="A34" s="41" t="s">
        <v>191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213" t="s">
        <v>192</v>
      </c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pans="1:30">
      <c r="Q35" s="213" t="s">
        <v>283</v>
      </c>
    </row>
  </sheetData>
  <mergeCells count="43">
    <mergeCell ref="A2:B2"/>
    <mergeCell ref="A3:B3"/>
    <mergeCell ref="A4:B4"/>
    <mergeCell ref="A5:A7"/>
    <mergeCell ref="B5:B7"/>
    <mergeCell ref="M5:R5"/>
    <mergeCell ref="S5:X5"/>
    <mergeCell ref="AD6:AD7"/>
    <mergeCell ref="M6:P6"/>
    <mergeCell ref="S6:V6"/>
    <mergeCell ref="AC6:AC7"/>
    <mergeCell ref="Y5:AD5"/>
    <mergeCell ref="Q6:Q7"/>
    <mergeCell ref="R6:R7"/>
    <mergeCell ref="W6:W7"/>
    <mergeCell ref="B22:C22"/>
    <mergeCell ref="X6:X7"/>
    <mergeCell ref="W29:W30"/>
    <mergeCell ref="Y6:AB6"/>
    <mergeCell ref="AC29:AC30"/>
    <mergeCell ref="A21:C21"/>
    <mergeCell ref="B8:C8"/>
    <mergeCell ref="G5:L5"/>
    <mergeCell ref="E5:E7"/>
    <mergeCell ref="L6:L7"/>
    <mergeCell ref="F5:F7"/>
    <mergeCell ref="C5:C7"/>
    <mergeCell ref="K6:K7"/>
    <mergeCell ref="G6:J6"/>
    <mergeCell ref="D5:D7"/>
    <mergeCell ref="A31:AD31"/>
    <mergeCell ref="G30:J30"/>
    <mergeCell ref="M30:P30"/>
    <mergeCell ref="S30:V30"/>
    <mergeCell ref="Y30:AB30"/>
    <mergeCell ref="R29:R30"/>
    <mergeCell ref="X29:X30"/>
    <mergeCell ref="K29:K30"/>
    <mergeCell ref="F29:F30"/>
    <mergeCell ref="B29:C30"/>
    <mergeCell ref="AD29:AD30"/>
    <mergeCell ref="L29:L30"/>
    <mergeCell ref="Q29:Q30"/>
  </mergeCells>
  <phoneticPr fontId="9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5" fitToHeight="0" orientation="landscape" r:id="rId1"/>
  <headerFooter alignWithMargins="0">
    <oddHeader>&amp;C&amp;"Arial,Pogrubiony"&amp;12P L A N   S T U D I Ó W    S T A C J O N A R N Y C H&amp;R&amp;"Arial,Kursywa"&amp;12Rekrutacja w roku akademickim 2018/2019</oddHeader>
  </headerFooter>
  <ignoredErrors>
    <ignoredError sqref="D9:AD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34"/>
  <sheetViews>
    <sheetView zoomScale="85" zoomScaleNormal="85" zoomScaleSheetLayoutView="89" zoomScalePageLayoutView="80" workbookViewId="0">
      <selection activeCell="AI26" sqref="AI26"/>
    </sheetView>
  </sheetViews>
  <sheetFormatPr defaultRowHeight="12.75"/>
  <cols>
    <col min="1" max="1" width="4.7109375" customWidth="1"/>
    <col min="2" max="2" width="21.85546875" customWidth="1"/>
    <col min="3" max="3" width="40.85546875" customWidth="1"/>
    <col min="4" max="4" width="7.42578125" customWidth="1"/>
    <col min="5" max="5" width="4.7109375" customWidth="1"/>
    <col min="6" max="6" width="7.7109375" customWidth="1"/>
    <col min="7" max="10" width="4.28515625" customWidth="1"/>
    <col min="11" max="11" width="7.7109375" customWidth="1"/>
    <col min="12" max="12" width="6.42578125" customWidth="1"/>
    <col min="13" max="16" width="4.28515625" customWidth="1"/>
    <col min="17" max="17" width="7.7109375" customWidth="1"/>
    <col min="18" max="18" width="6.42578125" customWidth="1"/>
    <col min="19" max="22" width="4.28515625" customWidth="1"/>
    <col min="23" max="23" width="7.7109375" customWidth="1"/>
    <col min="24" max="24" width="6.42578125" customWidth="1"/>
    <col min="25" max="28" width="4.28515625" customWidth="1"/>
    <col min="29" max="29" width="7.7109375" customWidth="1"/>
    <col min="30" max="30" width="6.42578125" customWidth="1"/>
  </cols>
  <sheetData>
    <row r="1" spans="1:30" ht="15.75">
      <c r="A1" s="248" t="s">
        <v>349</v>
      </c>
      <c r="B1" s="248"/>
      <c r="C1" s="249"/>
      <c r="D1" s="47"/>
      <c r="E1" s="47"/>
      <c r="F1" s="47"/>
      <c r="G1" s="47"/>
      <c r="H1" s="47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30">
      <c r="A2" s="309" t="s">
        <v>0</v>
      </c>
      <c r="B2" s="309"/>
      <c r="C2" s="2" t="s">
        <v>1</v>
      </c>
      <c r="D2" s="4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30">
      <c r="A3" s="309" t="s">
        <v>32</v>
      </c>
      <c r="B3" s="309"/>
      <c r="C3" s="2" t="s">
        <v>209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1:30">
      <c r="A4" s="362" t="s">
        <v>2</v>
      </c>
      <c r="B4" s="362"/>
      <c r="C4" s="2" t="s">
        <v>34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7.100000000000001" customHeight="1">
      <c r="A5" s="260" t="s">
        <v>3</v>
      </c>
      <c r="B5" s="294" t="s">
        <v>4</v>
      </c>
      <c r="C5" s="260" t="s">
        <v>5</v>
      </c>
      <c r="D5" s="260" t="s">
        <v>11</v>
      </c>
      <c r="E5" s="261" t="s">
        <v>12</v>
      </c>
      <c r="F5" s="260" t="s">
        <v>13</v>
      </c>
      <c r="G5" s="307" t="s">
        <v>6</v>
      </c>
      <c r="H5" s="307"/>
      <c r="I5" s="307"/>
      <c r="J5" s="307"/>
      <c r="K5" s="307"/>
      <c r="L5" s="307"/>
      <c r="M5" s="294" t="s">
        <v>7</v>
      </c>
      <c r="N5" s="294"/>
      <c r="O5" s="294"/>
      <c r="P5" s="294"/>
      <c r="Q5" s="294"/>
      <c r="R5" s="294"/>
      <c r="S5" s="307" t="s">
        <v>8</v>
      </c>
      <c r="T5" s="307"/>
      <c r="U5" s="307"/>
      <c r="V5" s="307"/>
      <c r="W5" s="307"/>
      <c r="X5" s="307"/>
      <c r="Y5" s="294" t="s">
        <v>9</v>
      </c>
      <c r="Z5" s="294"/>
      <c r="AA5" s="294"/>
      <c r="AB5" s="294"/>
      <c r="AC5" s="294"/>
      <c r="AD5" s="294"/>
    </row>
    <row r="6" spans="1:30" ht="12.95" customHeight="1">
      <c r="A6" s="260"/>
      <c r="B6" s="294"/>
      <c r="C6" s="260"/>
      <c r="D6" s="260"/>
      <c r="E6" s="308"/>
      <c r="F6" s="260"/>
      <c r="G6" s="297" t="s">
        <v>10</v>
      </c>
      <c r="H6" s="298"/>
      <c r="I6" s="298"/>
      <c r="J6" s="299"/>
      <c r="K6" s="306" t="s">
        <v>13</v>
      </c>
      <c r="L6" s="303" t="s">
        <v>12</v>
      </c>
      <c r="M6" s="300" t="s">
        <v>10</v>
      </c>
      <c r="N6" s="301"/>
      <c r="O6" s="301"/>
      <c r="P6" s="302"/>
      <c r="Q6" s="260" t="s">
        <v>13</v>
      </c>
      <c r="R6" s="261" t="s">
        <v>12</v>
      </c>
      <c r="S6" s="297" t="s">
        <v>10</v>
      </c>
      <c r="T6" s="298"/>
      <c r="U6" s="298"/>
      <c r="V6" s="299"/>
      <c r="W6" s="306" t="s">
        <v>13</v>
      </c>
      <c r="X6" s="303" t="s">
        <v>12</v>
      </c>
      <c r="Y6" s="300" t="s">
        <v>10</v>
      </c>
      <c r="Z6" s="301"/>
      <c r="AA6" s="301"/>
      <c r="AB6" s="302"/>
      <c r="AC6" s="260" t="s">
        <v>13</v>
      </c>
      <c r="AD6" s="261" t="s">
        <v>12</v>
      </c>
    </row>
    <row r="7" spans="1:30" ht="26.1" customHeight="1">
      <c r="A7" s="260"/>
      <c r="B7" s="294"/>
      <c r="C7" s="260"/>
      <c r="D7" s="260"/>
      <c r="E7" s="262"/>
      <c r="F7" s="260"/>
      <c r="G7" s="52" t="s">
        <v>14</v>
      </c>
      <c r="H7" s="52" t="s">
        <v>15</v>
      </c>
      <c r="I7" s="52" t="s">
        <v>203</v>
      </c>
      <c r="J7" s="52" t="s">
        <v>202</v>
      </c>
      <c r="K7" s="306"/>
      <c r="L7" s="304"/>
      <c r="M7" s="50" t="s">
        <v>14</v>
      </c>
      <c r="N7" s="50" t="s">
        <v>15</v>
      </c>
      <c r="O7" s="50" t="s">
        <v>203</v>
      </c>
      <c r="P7" s="50" t="s">
        <v>202</v>
      </c>
      <c r="Q7" s="260"/>
      <c r="R7" s="262"/>
      <c r="S7" s="52" t="s">
        <v>14</v>
      </c>
      <c r="T7" s="52" t="s">
        <v>15</v>
      </c>
      <c r="U7" s="52" t="s">
        <v>203</v>
      </c>
      <c r="V7" s="52" t="s">
        <v>202</v>
      </c>
      <c r="W7" s="306"/>
      <c r="X7" s="304"/>
      <c r="Y7" s="50" t="s">
        <v>14</v>
      </c>
      <c r="Z7" s="50" t="s">
        <v>15</v>
      </c>
      <c r="AA7" s="50" t="s">
        <v>203</v>
      </c>
      <c r="AB7" s="50" t="s">
        <v>202</v>
      </c>
      <c r="AC7" s="260"/>
      <c r="AD7" s="262"/>
    </row>
    <row r="8" spans="1:30" ht="23.45" customHeight="1">
      <c r="A8" s="116"/>
      <c r="B8" s="341" t="s">
        <v>350</v>
      </c>
      <c r="C8" s="342"/>
      <c r="D8" s="50"/>
      <c r="E8" s="51"/>
      <c r="F8" s="50"/>
      <c r="G8" s="52"/>
      <c r="H8" s="52"/>
      <c r="I8" s="52"/>
      <c r="J8" s="52"/>
      <c r="K8" s="52"/>
      <c r="L8" s="53"/>
      <c r="M8" s="50"/>
      <c r="N8" s="50"/>
      <c r="O8" s="50"/>
      <c r="P8" s="50"/>
      <c r="Q8" s="50"/>
      <c r="R8" s="51"/>
      <c r="S8" s="52"/>
      <c r="T8" s="52"/>
      <c r="U8" s="52"/>
      <c r="V8" s="52"/>
      <c r="W8" s="52"/>
      <c r="X8" s="53"/>
      <c r="Y8" s="50"/>
      <c r="Z8" s="50"/>
      <c r="AA8" s="50"/>
      <c r="AB8" s="50"/>
      <c r="AC8" s="50"/>
      <c r="AD8" s="51"/>
    </row>
    <row r="9" spans="1:30" ht="21.6" customHeight="1">
      <c r="A9" s="54" t="s">
        <v>16</v>
      </c>
      <c r="B9" s="55" t="s">
        <v>262</v>
      </c>
      <c r="C9" s="56" t="s">
        <v>295</v>
      </c>
      <c r="D9" s="57">
        <f>SUM(G9:J9,M9:P9,S9:V9,Y9:AB9)</f>
        <v>45</v>
      </c>
      <c r="E9" s="57">
        <f>SUM(L9,R9,X9,AD9)</f>
        <v>4</v>
      </c>
      <c r="F9" s="57" t="s">
        <v>71</v>
      </c>
      <c r="G9" s="58">
        <v>15</v>
      </c>
      <c r="H9" s="58">
        <v>30</v>
      </c>
      <c r="I9" s="58"/>
      <c r="J9" s="58"/>
      <c r="K9" s="58" t="s">
        <v>71</v>
      </c>
      <c r="L9" s="58">
        <v>4</v>
      </c>
      <c r="M9" s="57"/>
      <c r="N9" s="57"/>
      <c r="O9" s="57"/>
      <c r="P9" s="59"/>
      <c r="Q9" s="59"/>
      <c r="R9" s="60"/>
      <c r="S9" s="58"/>
      <c r="T9" s="58"/>
      <c r="U9" s="58"/>
      <c r="V9" s="58"/>
      <c r="W9" s="58"/>
      <c r="X9" s="58"/>
      <c r="Y9" s="61"/>
      <c r="Z9" s="61"/>
      <c r="AA9" s="61"/>
      <c r="AB9" s="61"/>
      <c r="AC9" s="62"/>
      <c r="AD9" s="63"/>
    </row>
    <row r="10" spans="1:30" ht="21.6" customHeight="1">
      <c r="A10" s="54" t="s">
        <v>17</v>
      </c>
      <c r="B10" s="55" t="s">
        <v>263</v>
      </c>
      <c r="C10" s="56" t="s">
        <v>69</v>
      </c>
      <c r="D10" s="57">
        <f t="shared" ref="D10:D20" si="0">SUM(G10:J10,M10:P10,S10:V10,Y10:AB10)</f>
        <v>30</v>
      </c>
      <c r="E10" s="57">
        <f t="shared" ref="E10:E20" si="1">SUM(L10,R10,X10,AD10)</f>
        <v>2</v>
      </c>
      <c r="F10" s="57" t="s">
        <v>46</v>
      </c>
      <c r="G10" s="58">
        <v>15</v>
      </c>
      <c r="H10" s="58">
        <v>15</v>
      </c>
      <c r="I10" s="58"/>
      <c r="J10" s="58"/>
      <c r="K10" s="58" t="s">
        <v>46</v>
      </c>
      <c r="L10" s="58">
        <v>2</v>
      </c>
      <c r="M10" s="57"/>
      <c r="N10" s="57"/>
      <c r="O10" s="57"/>
      <c r="P10" s="59"/>
      <c r="Q10" s="59"/>
      <c r="R10" s="60"/>
      <c r="S10" s="58"/>
      <c r="T10" s="58"/>
      <c r="U10" s="58"/>
      <c r="V10" s="58"/>
      <c r="W10" s="58"/>
      <c r="X10" s="58"/>
      <c r="Y10" s="61"/>
      <c r="Z10" s="61"/>
      <c r="AA10" s="61"/>
      <c r="AB10" s="61"/>
      <c r="AC10" s="62"/>
      <c r="AD10" s="63"/>
    </row>
    <row r="11" spans="1:30" ht="32.1" customHeight="1">
      <c r="A11" s="54" t="s">
        <v>18</v>
      </c>
      <c r="B11" s="55" t="s">
        <v>264</v>
      </c>
      <c r="C11" s="56" t="s">
        <v>296</v>
      </c>
      <c r="D11" s="57">
        <f t="shared" si="0"/>
        <v>45</v>
      </c>
      <c r="E11" s="57">
        <f t="shared" si="1"/>
        <v>4</v>
      </c>
      <c r="F11" s="57" t="s">
        <v>71</v>
      </c>
      <c r="G11" s="58"/>
      <c r="H11" s="58"/>
      <c r="I11" s="58"/>
      <c r="J11" s="58"/>
      <c r="K11" s="58"/>
      <c r="L11" s="58"/>
      <c r="M11" s="57">
        <v>15</v>
      </c>
      <c r="N11" s="57">
        <v>30</v>
      </c>
      <c r="O11" s="57"/>
      <c r="P11" s="57"/>
      <c r="Q11" s="64" t="s">
        <v>71</v>
      </c>
      <c r="R11" s="64">
        <v>4</v>
      </c>
      <c r="S11" s="58"/>
      <c r="T11" s="58"/>
      <c r="U11" s="58"/>
      <c r="V11" s="58"/>
      <c r="W11" s="58"/>
      <c r="X11" s="58"/>
      <c r="Y11" s="61"/>
      <c r="Z11" s="61"/>
      <c r="AA11" s="61"/>
      <c r="AB11" s="8"/>
      <c r="AC11" s="61"/>
      <c r="AD11" s="62"/>
    </row>
    <row r="12" spans="1:30" ht="21.6" customHeight="1">
      <c r="A12" s="54" t="s">
        <v>20</v>
      </c>
      <c r="B12" s="55" t="s">
        <v>267</v>
      </c>
      <c r="C12" s="56" t="s">
        <v>297</v>
      </c>
      <c r="D12" s="57">
        <f t="shared" si="0"/>
        <v>30</v>
      </c>
      <c r="E12" s="57">
        <f t="shared" si="1"/>
        <v>3</v>
      </c>
      <c r="F12" s="57" t="s">
        <v>47</v>
      </c>
      <c r="G12" s="58"/>
      <c r="H12" s="58"/>
      <c r="I12" s="58"/>
      <c r="J12" s="58"/>
      <c r="K12" s="58"/>
      <c r="L12" s="58"/>
      <c r="M12" s="57"/>
      <c r="N12" s="57"/>
      <c r="O12" s="57"/>
      <c r="P12" s="59"/>
      <c r="Q12" s="59"/>
      <c r="R12" s="60"/>
      <c r="S12" s="58"/>
      <c r="T12" s="58">
        <v>30</v>
      </c>
      <c r="U12" s="58"/>
      <c r="V12" s="58"/>
      <c r="W12" s="58" t="s">
        <v>47</v>
      </c>
      <c r="X12" s="58">
        <v>3</v>
      </c>
      <c r="Y12" s="61"/>
      <c r="Z12" s="61"/>
      <c r="AA12" s="61"/>
      <c r="AB12" s="8"/>
      <c r="AC12" s="61"/>
      <c r="AD12" s="62"/>
    </row>
    <row r="13" spans="1:30" ht="21.6" customHeight="1">
      <c r="A13" s="54" t="s">
        <v>21</v>
      </c>
      <c r="B13" s="55" t="s">
        <v>268</v>
      </c>
      <c r="C13" s="56" t="s">
        <v>298</v>
      </c>
      <c r="D13" s="57">
        <f t="shared" si="0"/>
        <v>30</v>
      </c>
      <c r="E13" s="57">
        <f t="shared" si="1"/>
        <v>4</v>
      </c>
      <c r="F13" s="57" t="s">
        <v>71</v>
      </c>
      <c r="G13" s="58"/>
      <c r="H13" s="58"/>
      <c r="I13" s="58"/>
      <c r="J13" s="58"/>
      <c r="K13" s="58"/>
      <c r="L13" s="58"/>
      <c r="M13" s="57"/>
      <c r="N13" s="57"/>
      <c r="O13" s="57"/>
      <c r="P13" s="59"/>
      <c r="Q13" s="59"/>
      <c r="R13" s="60"/>
      <c r="S13" s="58">
        <v>15</v>
      </c>
      <c r="T13" s="58">
        <v>15</v>
      </c>
      <c r="U13" s="58"/>
      <c r="V13" s="58"/>
      <c r="W13" s="58" t="s">
        <v>71</v>
      </c>
      <c r="X13" s="58">
        <v>4</v>
      </c>
      <c r="Y13" s="61"/>
      <c r="Z13" s="61"/>
      <c r="AA13" s="61"/>
      <c r="AB13" s="8"/>
      <c r="AC13" s="61"/>
      <c r="AD13" s="62"/>
    </row>
    <row r="14" spans="1:30" ht="21.6" customHeight="1">
      <c r="A14" s="54" t="s">
        <v>22</v>
      </c>
      <c r="B14" s="56" t="s">
        <v>269</v>
      </c>
      <c r="C14" s="56" t="s">
        <v>270</v>
      </c>
      <c r="D14" s="57">
        <f t="shared" si="0"/>
        <v>25</v>
      </c>
      <c r="E14" s="57">
        <f t="shared" si="1"/>
        <v>1</v>
      </c>
      <c r="F14" s="57" t="s">
        <v>47</v>
      </c>
      <c r="G14" s="58"/>
      <c r="H14" s="58"/>
      <c r="I14" s="58"/>
      <c r="J14" s="58"/>
      <c r="K14" s="58"/>
      <c r="L14" s="58"/>
      <c r="M14" s="57"/>
      <c r="N14" s="57"/>
      <c r="O14" s="57"/>
      <c r="P14" s="59"/>
      <c r="Q14" s="59"/>
      <c r="R14" s="60"/>
      <c r="S14" s="58"/>
      <c r="T14" s="58"/>
      <c r="U14" s="58"/>
      <c r="V14" s="58">
        <v>25</v>
      </c>
      <c r="W14" s="58" t="s">
        <v>47</v>
      </c>
      <c r="X14" s="58">
        <v>1</v>
      </c>
      <c r="Y14" s="61"/>
      <c r="Z14" s="61"/>
      <c r="AA14" s="61"/>
      <c r="AB14" s="8"/>
      <c r="AC14" s="61"/>
      <c r="AD14" s="62"/>
    </row>
    <row r="15" spans="1:30" ht="21.6" customHeight="1">
      <c r="A15" s="54" t="s">
        <v>23</v>
      </c>
      <c r="B15" s="56" t="s">
        <v>271</v>
      </c>
      <c r="C15" s="56" t="s">
        <v>299</v>
      </c>
      <c r="D15" s="57">
        <f t="shared" si="0"/>
        <v>25</v>
      </c>
      <c r="E15" s="57">
        <f t="shared" si="1"/>
        <v>1</v>
      </c>
      <c r="F15" s="57" t="s">
        <v>47</v>
      </c>
      <c r="G15" s="58"/>
      <c r="H15" s="58"/>
      <c r="I15" s="58"/>
      <c r="J15" s="58"/>
      <c r="K15" s="58"/>
      <c r="L15" s="58"/>
      <c r="M15" s="57"/>
      <c r="N15" s="57"/>
      <c r="O15" s="57"/>
      <c r="P15" s="59"/>
      <c r="Q15" s="59"/>
      <c r="R15" s="60"/>
      <c r="S15" s="58"/>
      <c r="T15" s="58"/>
      <c r="U15" s="58"/>
      <c r="V15" s="58">
        <v>25</v>
      </c>
      <c r="W15" s="58" t="s">
        <v>47</v>
      </c>
      <c r="X15" s="58">
        <v>1</v>
      </c>
      <c r="Y15" s="61"/>
      <c r="Z15" s="61"/>
      <c r="AA15" s="61"/>
      <c r="AB15" s="8"/>
      <c r="AC15" s="61"/>
      <c r="AD15" s="62"/>
    </row>
    <row r="16" spans="1:30" ht="21.6" customHeight="1">
      <c r="A16" s="54" t="s">
        <v>24</v>
      </c>
      <c r="B16" s="55" t="s">
        <v>162</v>
      </c>
      <c r="C16" s="56" t="s">
        <v>70</v>
      </c>
      <c r="D16" s="57">
        <f t="shared" si="0"/>
        <v>30</v>
      </c>
      <c r="E16" s="57">
        <f t="shared" si="1"/>
        <v>2</v>
      </c>
      <c r="F16" s="57" t="s">
        <v>46</v>
      </c>
      <c r="G16" s="58"/>
      <c r="H16" s="58"/>
      <c r="I16" s="58"/>
      <c r="J16" s="58"/>
      <c r="K16" s="58"/>
      <c r="L16" s="58"/>
      <c r="M16" s="57"/>
      <c r="N16" s="57"/>
      <c r="O16" s="57"/>
      <c r="P16" s="59"/>
      <c r="Q16" s="59"/>
      <c r="R16" s="60"/>
      <c r="S16" s="58">
        <v>15</v>
      </c>
      <c r="T16" s="58">
        <v>15</v>
      </c>
      <c r="U16" s="58"/>
      <c r="V16" s="58"/>
      <c r="W16" s="58" t="s">
        <v>46</v>
      </c>
      <c r="X16" s="58">
        <v>2</v>
      </c>
      <c r="Y16" s="61"/>
      <c r="Z16" s="61"/>
      <c r="AA16" s="61"/>
      <c r="AB16" s="8"/>
      <c r="AC16" s="57"/>
      <c r="AD16" s="62"/>
    </row>
    <row r="17" spans="1:31" ht="21.6" customHeight="1">
      <c r="A17" s="54" t="s">
        <v>25</v>
      </c>
      <c r="B17" s="55" t="s">
        <v>277</v>
      </c>
      <c r="C17" s="56" t="s">
        <v>300</v>
      </c>
      <c r="D17" s="57">
        <f t="shared" si="0"/>
        <v>30</v>
      </c>
      <c r="E17" s="57">
        <f t="shared" si="1"/>
        <v>2</v>
      </c>
      <c r="F17" s="57" t="s">
        <v>47</v>
      </c>
      <c r="G17" s="58"/>
      <c r="H17" s="58"/>
      <c r="I17" s="58"/>
      <c r="J17" s="58"/>
      <c r="K17" s="58"/>
      <c r="L17" s="58"/>
      <c r="M17" s="57"/>
      <c r="N17" s="57"/>
      <c r="O17" s="57"/>
      <c r="P17" s="59"/>
      <c r="Q17" s="59"/>
      <c r="R17" s="60"/>
      <c r="S17" s="58"/>
      <c r="T17" s="58"/>
      <c r="U17" s="58"/>
      <c r="V17" s="58"/>
      <c r="W17" s="58"/>
      <c r="X17" s="58"/>
      <c r="Y17" s="61"/>
      <c r="Z17" s="61">
        <v>30</v>
      </c>
      <c r="AA17" s="61"/>
      <c r="AB17" s="8"/>
      <c r="AC17" s="57" t="s">
        <v>47</v>
      </c>
      <c r="AD17" s="65">
        <v>2</v>
      </c>
    </row>
    <row r="18" spans="1:31" ht="21.6" customHeight="1">
      <c r="A18" s="54" t="s">
        <v>26</v>
      </c>
      <c r="B18" s="55" t="s">
        <v>278</v>
      </c>
      <c r="C18" s="56" t="s">
        <v>301</v>
      </c>
      <c r="D18" s="57">
        <f t="shared" si="0"/>
        <v>30</v>
      </c>
      <c r="E18" s="57">
        <f t="shared" si="1"/>
        <v>2</v>
      </c>
      <c r="F18" s="57" t="s">
        <v>46</v>
      </c>
      <c r="G18" s="58"/>
      <c r="H18" s="58"/>
      <c r="I18" s="58"/>
      <c r="J18" s="58"/>
      <c r="K18" s="58"/>
      <c r="L18" s="58"/>
      <c r="M18" s="57"/>
      <c r="N18" s="57"/>
      <c r="O18" s="57"/>
      <c r="P18" s="59"/>
      <c r="Q18" s="59"/>
      <c r="R18" s="60"/>
      <c r="S18" s="58"/>
      <c r="T18" s="58"/>
      <c r="U18" s="58"/>
      <c r="V18" s="58"/>
      <c r="W18" s="58"/>
      <c r="X18" s="58"/>
      <c r="Y18" s="61">
        <v>15</v>
      </c>
      <c r="Z18" s="61">
        <v>15</v>
      </c>
      <c r="AA18" s="61"/>
      <c r="AB18" s="8"/>
      <c r="AC18" s="57" t="s">
        <v>46</v>
      </c>
      <c r="AD18" s="65">
        <v>2</v>
      </c>
    </row>
    <row r="19" spans="1:31" ht="21.6" customHeight="1">
      <c r="A19" s="54" t="s">
        <v>27</v>
      </c>
      <c r="B19" s="55" t="s">
        <v>280</v>
      </c>
      <c r="C19" s="56" t="s">
        <v>302</v>
      </c>
      <c r="D19" s="57">
        <f t="shared" si="0"/>
        <v>30</v>
      </c>
      <c r="E19" s="57">
        <f t="shared" si="1"/>
        <v>2</v>
      </c>
      <c r="F19" s="57" t="s">
        <v>47</v>
      </c>
      <c r="G19" s="58"/>
      <c r="H19" s="58"/>
      <c r="I19" s="58"/>
      <c r="J19" s="58"/>
      <c r="K19" s="58"/>
      <c r="L19" s="58"/>
      <c r="M19" s="57"/>
      <c r="N19" s="57"/>
      <c r="O19" s="57"/>
      <c r="P19" s="57"/>
      <c r="Q19" s="64"/>
      <c r="R19" s="64"/>
      <c r="S19" s="58"/>
      <c r="T19" s="58"/>
      <c r="U19" s="58"/>
      <c r="V19" s="58"/>
      <c r="W19" s="58"/>
      <c r="X19" s="58"/>
      <c r="Y19" s="61">
        <v>30</v>
      </c>
      <c r="Z19" s="61"/>
      <c r="AA19" s="61"/>
      <c r="AB19" s="8"/>
      <c r="AC19" s="61" t="s">
        <v>47</v>
      </c>
      <c r="AD19" s="62">
        <v>2</v>
      </c>
    </row>
    <row r="20" spans="1:31" ht="21.6" customHeight="1">
      <c r="A20" s="54" t="s">
        <v>28</v>
      </c>
      <c r="B20" s="55" t="s">
        <v>281</v>
      </c>
      <c r="C20" s="56" t="s">
        <v>303</v>
      </c>
      <c r="D20" s="57">
        <f t="shared" si="0"/>
        <v>30</v>
      </c>
      <c r="E20" s="57">
        <f t="shared" si="1"/>
        <v>2</v>
      </c>
      <c r="F20" s="57" t="s">
        <v>47</v>
      </c>
      <c r="G20" s="58"/>
      <c r="H20" s="58"/>
      <c r="I20" s="58"/>
      <c r="J20" s="58"/>
      <c r="K20" s="58"/>
      <c r="L20" s="58"/>
      <c r="M20" s="57"/>
      <c r="N20" s="57"/>
      <c r="O20" s="57"/>
      <c r="P20" s="59"/>
      <c r="Q20" s="59"/>
      <c r="R20" s="60"/>
      <c r="S20" s="58"/>
      <c r="T20" s="58"/>
      <c r="U20" s="58"/>
      <c r="V20" s="58"/>
      <c r="W20" s="58"/>
      <c r="X20" s="58"/>
      <c r="Y20" s="61"/>
      <c r="Z20" s="61">
        <v>30</v>
      </c>
      <c r="AA20" s="61"/>
      <c r="AB20" s="8"/>
      <c r="AC20" s="61" t="s">
        <v>47</v>
      </c>
      <c r="AD20" s="62">
        <v>2</v>
      </c>
    </row>
    <row r="21" spans="1:31" ht="23.45" customHeight="1">
      <c r="A21" s="340" t="s">
        <v>348</v>
      </c>
      <c r="B21" s="340"/>
      <c r="C21" s="340"/>
      <c r="D21" s="105">
        <f>SUM(D9:D20)</f>
        <v>380</v>
      </c>
      <c r="E21" s="105">
        <f>SUM(E9:E20)</f>
        <v>29</v>
      </c>
      <c r="F21" s="105" t="s">
        <v>96</v>
      </c>
      <c r="G21" s="72">
        <f t="shared" ref="G21:AD21" si="2">SUM(G9:G20)</f>
        <v>30</v>
      </c>
      <c r="H21" s="72">
        <f t="shared" si="2"/>
        <v>45</v>
      </c>
      <c r="I21" s="72">
        <f t="shared" si="2"/>
        <v>0</v>
      </c>
      <c r="J21" s="72">
        <f t="shared" si="2"/>
        <v>0</v>
      </c>
      <c r="K21" s="72" t="s">
        <v>96</v>
      </c>
      <c r="L21" s="72">
        <f t="shared" si="2"/>
        <v>6</v>
      </c>
      <c r="M21" s="59">
        <f t="shared" si="2"/>
        <v>15</v>
      </c>
      <c r="N21" s="59">
        <f t="shared" si="2"/>
        <v>30</v>
      </c>
      <c r="O21" s="59">
        <f t="shared" si="2"/>
        <v>0</v>
      </c>
      <c r="P21" s="59">
        <f t="shared" si="2"/>
        <v>0</v>
      </c>
      <c r="Q21" s="59" t="s">
        <v>96</v>
      </c>
      <c r="R21" s="60">
        <f t="shared" si="2"/>
        <v>4</v>
      </c>
      <c r="S21" s="72">
        <f t="shared" si="2"/>
        <v>30</v>
      </c>
      <c r="T21" s="72">
        <f t="shared" si="2"/>
        <v>60</v>
      </c>
      <c r="U21" s="72">
        <f t="shared" si="2"/>
        <v>0</v>
      </c>
      <c r="V21" s="72">
        <f t="shared" si="2"/>
        <v>50</v>
      </c>
      <c r="W21" s="72" t="s">
        <v>96</v>
      </c>
      <c r="X21" s="72">
        <f t="shared" si="2"/>
        <v>11</v>
      </c>
      <c r="Y21" s="65">
        <f t="shared" si="2"/>
        <v>45</v>
      </c>
      <c r="Z21" s="65">
        <f t="shared" si="2"/>
        <v>75</v>
      </c>
      <c r="AA21" s="65">
        <f t="shared" si="2"/>
        <v>0</v>
      </c>
      <c r="AB21" s="65">
        <f t="shared" si="2"/>
        <v>0</v>
      </c>
      <c r="AC21" s="65" t="s">
        <v>96</v>
      </c>
      <c r="AD21" s="174">
        <f t="shared" si="2"/>
        <v>8</v>
      </c>
    </row>
    <row r="22" spans="1:31" ht="29.45" customHeight="1">
      <c r="A22" s="175"/>
      <c r="B22" s="343" t="s">
        <v>304</v>
      </c>
      <c r="C22" s="343"/>
      <c r="D22" s="69"/>
      <c r="E22" s="69"/>
      <c r="F22" s="69"/>
      <c r="G22" s="72"/>
      <c r="H22" s="72"/>
      <c r="I22" s="72"/>
      <c r="J22" s="72"/>
      <c r="K22" s="72"/>
      <c r="L22" s="72"/>
      <c r="M22" s="59"/>
      <c r="N22" s="59"/>
      <c r="O22" s="59"/>
      <c r="P22" s="59"/>
      <c r="Q22" s="59"/>
      <c r="R22" s="60"/>
      <c r="S22" s="72"/>
      <c r="T22" s="72"/>
      <c r="U22" s="72"/>
      <c r="V22" s="72"/>
      <c r="W22" s="72"/>
      <c r="X22" s="72"/>
      <c r="Y22" s="65"/>
      <c r="Z22" s="65"/>
      <c r="AA22" s="65"/>
      <c r="AB22" s="65"/>
      <c r="AC22" s="65"/>
      <c r="AD22" s="174"/>
    </row>
    <row r="23" spans="1:31" s="2" customFormat="1" ht="26.45" customHeight="1">
      <c r="A23" s="244" t="s">
        <v>29</v>
      </c>
      <c r="B23" s="55" t="s">
        <v>284</v>
      </c>
      <c r="C23" s="56" t="s">
        <v>285</v>
      </c>
      <c r="D23" s="188">
        <f>SUM(G23:J23,M23:P23,S23:V23,Y23:AB23)</f>
        <v>30</v>
      </c>
      <c r="E23" s="188">
        <f>SUM(L23,R23,X23,AD23)</f>
        <v>2</v>
      </c>
      <c r="F23" s="247" t="s">
        <v>46</v>
      </c>
      <c r="G23" s="78"/>
      <c r="H23" s="78"/>
      <c r="I23" s="78"/>
      <c r="J23" s="78"/>
      <c r="K23" s="78"/>
      <c r="L23" s="66"/>
      <c r="M23" s="243">
        <v>15</v>
      </c>
      <c r="N23" s="243">
        <v>15</v>
      </c>
      <c r="O23" s="243"/>
      <c r="P23" s="243"/>
      <c r="Q23" s="243" t="s">
        <v>46</v>
      </c>
      <c r="R23" s="79">
        <v>2</v>
      </c>
      <c r="S23" s="78"/>
      <c r="T23" s="78"/>
      <c r="U23" s="78"/>
      <c r="V23" s="78"/>
      <c r="W23" s="78"/>
      <c r="X23" s="78"/>
      <c r="Y23" s="243"/>
      <c r="Z23" s="243"/>
      <c r="AA23" s="243"/>
      <c r="AB23" s="67"/>
      <c r="AC23" s="243"/>
      <c r="AD23" s="243"/>
    </row>
    <row r="24" spans="1:31" s="2" customFormat="1" ht="26.45" customHeight="1">
      <c r="A24" s="244" t="s">
        <v>198</v>
      </c>
      <c r="B24" s="55" t="s">
        <v>286</v>
      </c>
      <c r="C24" s="56" t="s">
        <v>287</v>
      </c>
      <c r="D24" s="188">
        <f>SUM(G24:J24,M24:P24,S24:V24,Y24:AB24)</f>
        <v>15</v>
      </c>
      <c r="E24" s="188">
        <f>SUM(L24,R24,X24,AD24)</f>
        <v>3</v>
      </c>
      <c r="F24" s="247" t="s">
        <v>47</v>
      </c>
      <c r="G24" s="78"/>
      <c r="H24" s="78"/>
      <c r="I24" s="78"/>
      <c r="J24" s="78"/>
      <c r="K24" s="78"/>
      <c r="L24" s="78"/>
      <c r="M24" s="243"/>
      <c r="N24" s="243"/>
      <c r="O24" s="79"/>
      <c r="P24" s="79"/>
      <c r="Q24" s="257"/>
      <c r="R24" s="257"/>
      <c r="S24" s="78"/>
      <c r="T24" s="78"/>
      <c r="U24" s="78">
        <v>15</v>
      </c>
      <c r="V24" s="78"/>
      <c r="W24" s="78" t="s">
        <v>47</v>
      </c>
      <c r="X24" s="78">
        <v>3</v>
      </c>
      <c r="Y24" s="243"/>
      <c r="Z24" s="243"/>
      <c r="AA24" s="243"/>
      <c r="AB24" s="67"/>
      <c r="AC24" s="243"/>
      <c r="AD24" s="243"/>
    </row>
    <row r="25" spans="1:31" s="2" customFormat="1" ht="26.45" customHeight="1">
      <c r="A25" s="244" t="s">
        <v>279</v>
      </c>
      <c r="B25" s="55" t="s">
        <v>288</v>
      </c>
      <c r="C25" s="56" t="s">
        <v>289</v>
      </c>
      <c r="D25" s="188">
        <f>SUM(G25:J25,M25:P25,S25:V25,Y25:AB25)</f>
        <v>30</v>
      </c>
      <c r="E25" s="188">
        <f>SUM(L25,R25,X25,AD25)</f>
        <v>3</v>
      </c>
      <c r="F25" s="247" t="s">
        <v>46</v>
      </c>
      <c r="G25" s="78"/>
      <c r="H25" s="78"/>
      <c r="I25" s="78"/>
      <c r="J25" s="78"/>
      <c r="K25" s="78"/>
      <c r="L25" s="78"/>
      <c r="M25" s="243"/>
      <c r="N25" s="243"/>
      <c r="O25" s="79"/>
      <c r="P25" s="79"/>
      <c r="Q25" s="258"/>
      <c r="R25" s="258"/>
      <c r="S25" s="78">
        <v>15</v>
      </c>
      <c r="T25" s="78"/>
      <c r="U25" s="78">
        <v>15</v>
      </c>
      <c r="V25" s="78"/>
      <c r="W25" s="78" t="s">
        <v>46</v>
      </c>
      <c r="X25" s="78">
        <v>3</v>
      </c>
      <c r="Y25" s="243"/>
      <c r="Z25" s="243"/>
      <c r="AA25" s="243"/>
      <c r="AB25" s="243"/>
      <c r="AC25" s="243"/>
      <c r="AD25" s="243"/>
    </row>
    <row r="26" spans="1:31" s="2" customFormat="1" ht="26.45" customHeight="1">
      <c r="A26" s="244" t="s">
        <v>235</v>
      </c>
      <c r="B26" s="55" t="s">
        <v>290</v>
      </c>
      <c r="C26" s="56" t="s">
        <v>291</v>
      </c>
      <c r="D26" s="188">
        <f>SUM(G26:J26,M26:P26,S26:V26,Y26:AB26)</f>
        <v>30</v>
      </c>
      <c r="E26" s="188">
        <f>SUM(L26,R26,X26,AD26)</f>
        <v>3</v>
      </c>
      <c r="F26" s="247" t="s">
        <v>46</v>
      </c>
      <c r="G26" s="78"/>
      <c r="H26" s="78"/>
      <c r="I26" s="78"/>
      <c r="J26" s="78"/>
      <c r="K26" s="78"/>
      <c r="L26" s="78"/>
      <c r="M26" s="243"/>
      <c r="N26" s="243"/>
      <c r="O26" s="79"/>
      <c r="P26" s="79"/>
      <c r="Q26" s="257"/>
      <c r="R26" s="257"/>
      <c r="S26" s="78">
        <v>15</v>
      </c>
      <c r="T26" s="78"/>
      <c r="U26" s="78">
        <v>15</v>
      </c>
      <c r="V26" s="78"/>
      <c r="W26" s="78" t="s">
        <v>46</v>
      </c>
      <c r="X26" s="78">
        <v>3</v>
      </c>
      <c r="Y26" s="243"/>
      <c r="Z26" s="243"/>
      <c r="AA26" s="243"/>
      <c r="AB26" s="243"/>
      <c r="AC26" s="243"/>
      <c r="AD26" s="243"/>
    </row>
    <row r="27" spans="1:31" s="2" customFormat="1" ht="26.45" customHeight="1">
      <c r="A27" s="244" t="s">
        <v>238</v>
      </c>
      <c r="B27" s="240" t="s">
        <v>292</v>
      </c>
      <c r="C27" s="201" t="s">
        <v>293</v>
      </c>
      <c r="D27" s="188">
        <f>SUM(G27:J27,M27:P27,S27:V27,Y27:AB27)</f>
        <v>60</v>
      </c>
      <c r="E27" s="188">
        <f>SUM(L27,R27,X27,AD27)</f>
        <v>4</v>
      </c>
      <c r="F27" s="247" t="s">
        <v>47</v>
      </c>
      <c r="G27" s="66"/>
      <c r="H27" s="66"/>
      <c r="I27" s="66"/>
      <c r="J27" s="66"/>
      <c r="K27" s="66"/>
      <c r="L27" s="66"/>
      <c r="M27" s="67"/>
      <c r="N27" s="67"/>
      <c r="O27" s="67"/>
      <c r="P27" s="67"/>
      <c r="Q27" s="67"/>
      <c r="R27" s="67"/>
      <c r="S27" s="66"/>
      <c r="T27" s="66"/>
      <c r="U27" s="66"/>
      <c r="V27" s="66"/>
      <c r="W27" s="66"/>
      <c r="X27" s="66"/>
      <c r="Y27" s="67"/>
      <c r="Z27" s="67"/>
      <c r="AA27" s="243"/>
      <c r="AB27" s="243">
        <v>60</v>
      </c>
      <c r="AC27" s="243" t="s">
        <v>47</v>
      </c>
      <c r="AD27" s="243">
        <v>4</v>
      </c>
    </row>
    <row r="28" spans="1:31" s="2" customFormat="1" ht="19.5" customHeight="1">
      <c r="A28" s="344" t="s">
        <v>310</v>
      </c>
      <c r="B28" s="345"/>
      <c r="C28" s="346"/>
      <c r="D28" s="182">
        <f>SUM(D23:D27)</f>
        <v>165</v>
      </c>
      <c r="E28" s="182">
        <f>SUM(E23:E27)</f>
        <v>15</v>
      </c>
      <c r="F28" s="182" t="s">
        <v>96</v>
      </c>
      <c r="G28" s="72">
        <f>SUM(G23:G27)</f>
        <v>0</v>
      </c>
      <c r="H28" s="72">
        <f>SUM(H23:H27)</f>
        <v>0</v>
      </c>
      <c r="I28" s="72">
        <f>SUM(I23:I27)</f>
        <v>0</v>
      </c>
      <c r="J28" s="72">
        <f>SUM(J23:J27)</f>
        <v>0</v>
      </c>
      <c r="K28" s="72" t="s">
        <v>96</v>
      </c>
      <c r="L28" s="72">
        <f>SUM(L23:L27)</f>
        <v>0</v>
      </c>
      <c r="M28" s="60">
        <f>SUM(M23:M27)</f>
        <v>15</v>
      </c>
      <c r="N28" s="60">
        <f>SUM(N23:N27)</f>
        <v>15</v>
      </c>
      <c r="O28" s="60">
        <f>SUM(O23:O27)</f>
        <v>0</v>
      </c>
      <c r="P28" s="60">
        <f>SUM(P23:P27)</f>
        <v>0</v>
      </c>
      <c r="Q28" s="60" t="s">
        <v>96</v>
      </c>
      <c r="R28" s="60">
        <f>SUM(R23:R27)</f>
        <v>2</v>
      </c>
      <c r="S28" s="72">
        <f>SUM(S23:S27)</f>
        <v>30</v>
      </c>
      <c r="T28" s="72">
        <f>SUM(T23:T27)</f>
        <v>0</v>
      </c>
      <c r="U28" s="72">
        <f>SUM(U23:U27)</f>
        <v>45</v>
      </c>
      <c r="V28" s="72">
        <f>SUM(V23:V27)</f>
        <v>0</v>
      </c>
      <c r="W28" s="72" t="s">
        <v>96</v>
      </c>
      <c r="X28" s="72">
        <f>SUM(X23:X27)</f>
        <v>9</v>
      </c>
      <c r="Y28" s="254">
        <f>SUM(Y23:Y27)</f>
        <v>0</v>
      </c>
      <c r="Z28" s="254">
        <f>SUM(Z23:Z27)</f>
        <v>0</v>
      </c>
      <c r="AA28" s="217">
        <f>SUM(AA23:AA27)</f>
        <v>0</v>
      </c>
      <c r="AB28" s="217">
        <f>SUM(AB23:AB27)</f>
        <v>60</v>
      </c>
      <c r="AC28" s="217" t="s">
        <v>96</v>
      </c>
      <c r="AD28" s="60">
        <f>SUM(AD23:AD27)</f>
        <v>4</v>
      </c>
    </row>
    <row r="29" spans="1:31" ht="18.600000000000001" customHeight="1">
      <c r="A29" s="70"/>
      <c r="B29" s="349" t="s">
        <v>309</v>
      </c>
      <c r="C29" s="350"/>
      <c r="D29" s="347">
        <f>D21+D28</f>
        <v>545</v>
      </c>
      <c r="E29" s="347">
        <f>E21+E28</f>
        <v>44</v>
      </c>
      <c r="F29" s="347" t="s">
        <v>96</v>
      </c>
      <c r="G29" s="165">
        <f>G21+G28</f>
        <v>30</v>
      </c>
      <c r="H29" s="165">
        <f>H21+H28</f>
        <v>45</v>
      </c>
      <c r="I29" s="165">
        <f>I21+I28</f>
        <v>0</v>
      </c>
      <c r="J29" s="165">
        <f>J21+J28</f>
        <v>0</v>
      </c>
      <c r="K29" s="353" t="s">
        <v>96</v>
      </c>
      <c r="L29" s="168">
        <f>L21+L28</f>
        <v>6</v>
      </c>
      <c r="M29" s="166">
        <f>M21+M28</f>
        <v>30</v>
      </c>
      <c r="N29" s="166">
        <f>N21+N28</f>
        <v>45</v>
      </c>
      <c r="O29" s="166">
        <f>O21+O28</f>
        <v>0</v>
      </c>
      <c r="P29" s="166">
        <f>P21+P28</f>
        <v>0</v>
      </c>
      <c r="Q29" s="347" t="s">
        <v>96</v>
      </c>
      <c r="R29" s="167">
        <f>R21+R28</f>
        <v>6</v>
      </c>
      <c r="S29" s="165">
        <f>S21+S28</f>
        <v>60</v>
      </c>
      <c r="T29" s="165">
        <f>T21+T28</f>
        <v>60</v>
      </c>
      <c r="U29" s="165">
        <f>U21+U28</f>
        <v>45</v>
      </c>
      <c r="V29" s="165">
        <f>V21+V28</f>
        <v>50</v>
      </c>
      <c r="W29" s="353" t="s">
        <v>96</v>
      </c>
      <c r="X29" s="168">
        <f>X21+X28</f>
        <v>20</v>
      </c>
      <c r="Y29" s="169">
        <f>Y21+Y28</f>
        <v>45</v>
      </c>
      <c r="Z29" s="169">
        <f>Z21+Z28</f>
        <v>75</v>
      </c>
      <c r="AA29" s="169">
        <f>AA21+AA28</f>
        <v>0</v>
      </c>
      <c r="AB29" s="169">
        <f>AB21+AB28</f>
        <v>60</v>
      </c>
      <c r="AC29" s="166" t="s">
        <v>96</v>
      </c>
      <c r="AD29" s="361">
        <f>AD21+AD28</f>
        <v>12</v>
      </c>
    </row>
    <row r="30" spans="1:31" ht="18" customHeight="1">
      <c r="A30" s="71"/>
      <c r="B30" s="351"/>
      <c r="C30" s="336"/>
      <c r="D30" s="348"/>
      <c r="E30" s="348"/>
      <c r="F30" s="348"/>
      <c r="G30" s="355">
        <f>SUM(G29:J29)</f>
        <v>75</v>
      </c>
      <c r="H30" s="356"/>
      <c r="I30" s="356"/>
      <c r="J30" s="357"/>
      <c r="K30" s="354"/>
      <c r="L30" s="170"/>
      <c r="M30" s="358">
        <f>SUM(M29:P29)</f>
        <v>75</v>
      </c>
      <c r="N30" s="359"/>
      <c r="O30" s="359"/>
      <c r="P30" s="360"/>
      <c r="Q30" s="348"/>
      <c r="R30" s="171"/>
      <c r="S30" s="355">
        <f>SUM(S29:V29)</f>
        <v>215</v>
      </c>
      <c r="T30" s="356"/>
      <c r="U30" s="356"/>
      <c r="V30" s="357"/>
      <c r="W30" s="354"/>
      <c r="X30" s="170"/>
      <c r="Y30" s="358">
        <f>SUM(Y29:AB29)</f>
        <v>180</v>
      </c>
      <c r="Z30" s="359"/>
      <c r="AA30" s="359"/>
      <c r="AB30" s="360"/>
      <c r="AC30" s="166"/>
      <c r="AD30" s="361"/>
      <c r="AE30" s="6"/>
    </row>
    <row r="31" spans="1:31">
      <c r="A31" s="352"/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</row>
    <row r="32" spans="1:31">
      <c r="A32" s="48" t="s">
        <v>191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 t="s">
        <v>192</v>
      </c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 t="s">
        <v>193</v>
      </c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>
      <c r="Q34" s="212" t="s">
        <v>283</v>
      </c>
    </row>
  </sheetData>
  <mergeCells count="42">
    <mergeCell ref="A2:B2"/>
    <mergeCell ref="A3:B3"/>
    <mergeCell ref="A4:B4"/>
    <mergeCell ref="A5:A7"/>
    <mergeCell ref="B5:B7"/>
    <mergeCell ref="AC6:AC7"/>
    <mergeCell ref="AD6:AD7"/>
    <mergeCell ref="Y5:AD5"/>
    <mergeCell ref="Q6:Q7"/>
    <mergeCell ref="R6:R7"/>
    <mergeCell ref="W6:W7"/>
    <mergeCell ref="Y6:AB6"/>
    <mergeCell ref="X6:X7"/>
    <mergeCell ref="B8:C8"/>
    <mergeCell ref="A21:C21"/>
    <mergeCell ref="S6:V6"/>
    <mergeCell ref="M5:R5"/>
    <mergeCell ref="S5:X5"/>
    <mergeCell ref="D5:D7"/>
    <mergeCell ref="C5:C7"/>
    <mergeCell ref="M6:P6"/>
    <mergeCell ref="K6:K7"/>
    <mergeCell ref="L6:L7"/>
    <mergeCell ref="E5:E7"/>
    <mergeCell ref="F5:F7"/>
    <mergeCell ref="G5:L5"/>
    <mergeCell ref="G6:J6"/>
    <mergeCell ref="A31:AD31"/>
    <mergeCell ref="W29:W30"/>
    <mergeCell ref="K29:K30"/>
    <mergeCell ref="Q29:Q30"/>
    <mergeCell ref="G30:J30"/>
    <mergeCell ref="S30:V30"/>
    <mergeCell ref="Y30:AB30"/>
    <mergeCell ref="AD29:AD30"/>
    <mergeCell ref="M30:P30"/>
    <mergeCell ref="B22:C22"/>
    <mergeCell ref="A28:C28"/>
    <mergeCell ref="E29:E30"/>
    <mergeCell ref="B29:C30"/>
    <mergeCell ref="F29:F30"/>
    <mergeCell ref="D29:D30"/>
  </mergeCells>
  <phoneticPr fontId="9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5" fitToHeight="0" orientation="landscape" r:id="rId1"/>
  <headerFooter alignWithMargins="0">
    <oddHeader>&amp;C&amp;"Arial,Pogrubiony"&amp;12P L A N   S T U D I Ó W    S T A C J O N A R N Y C H&amp;R&amp;"Arial,Kursywa"&amp;12Rekrutacja w roku akademickim 2018/2019</oddHeader>
  </headerFooter>
  <ignoredErrors>
    <ignoredError sqref="D9:AD3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G48"/>
  <sheetViews>
    <sheetView topLeftCell="A25" zoomScaleNormal="100" zoomScaleSheetLayoutView="89" zoomScalePageLayoutView="80" workbookViewId="0">
      <selection activeCell="AE13" sqref="AE13"/>
    </sheetView>
  </sheetViews>
  <sheetFormatPr defaultRowHeight="11.25"/>
  <cols>
    <col min="1" max="1" width="4.7109375" style="31" customWidth="1"/>
    <col min="2" max="2" width="21.85546875" style="31" customWidth="1"/>
    <col min="3" max="3" width="40.85546875" style="31" customWidth="1"/>
    <col min="4" max="4" width="7.42578125" style="31" customWidth="1"/>
    <col min="5" max="5" width="4.7109375" style="31" customWidth="1"/>
    <col min="6" max="6" width="7.7109375" style="31" customWidth="1"/>
    <col min="7" max="10" width="4.28515625" style="31" customWidth="1"/>
    <col min="11" max="12" width="6.42578125" style="31" customWidth="1"/>
    <col min="13" max="16" width="4.28515625" style="31" customWidth="1"/>
    <col min="17" max="17" width="6.7109375" style="31" customWidth="1"/>
    <col min="18" max="18" width="6.42578125" style="31" customWidth="1"/>
    <col min="19" max="22" width="4.28515625" style="31" customWidth="1"/>
    <col min="23" max="23" width="6.140625" style="31" customWidth="1"/>
    <col min="24" max="24" width="6.42578125" style="31" customWidth="1"/>
    <col min="25" max="28" width="4.28515625" style="31" customWidth="1"/>
    <col min="29" max="30" width="6.42578125" style="31" customWidth="1"/>
    <col min="31" max="31" width="6.28515625" style="31" customWidth="1"/>
    <col min="32" max="16384" width="9.140625" style="31"/>
  </cols>
  <sheetData>
    <row r="1" spans="1:33" ht="15.75">
      <c r="A1" s="99" t="s">
        <v>210</v>
      </c>
      <c r="B1" s="99"/>
      <c r="C1" s="117"/>
      <c r="D1" s="30"/>
      <c r="E1" s="30"/>
      <c r="F1" s="30"/>
      <c r="G1" s="30"/>
      <c r="H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3" ht="12.75">
      <c r="A2" s="363" t="s">
        <v>0</v>
      </c>
      <c r="B2" s="363"/>
      <c r="C2" s="106" t="s">
        <v>1</v>
      </c>
      <c r="D2" s="32"/>
    </row>
    <row r="3" spans="1:33" ht="12.75">
      <c r="A3" s="363" t="s">
        <v>32</v>
      </c>
      <c r="B3" s="363"/>
      <c r="C3" s="106" t="s">
        <v>209</v>
      </c>
    </row>
    <row r="4" spans="1:33" ht="12.75">
      <c r="A4" s="364" t="s">
        <v>2</v>
      </c>
      <c r="B4" s="364"/>
      <c r="C4" s="106" t="s">
        <v>34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</row>
    <row r="5" spans="1:33" ht="17.100000000000001" customHeight="1">
      <c r="A5" s="260" t="s">
        <v>3</v>
      </c>
      <c r="B5" s="294" t="s">
        <v>4</v>
      </c>
      <c r="C5" s="260" t="s">
        <v>5</v>
      </c>
      <c r="D5" s="260" t="s">
        <v>11</v>
      </c>
      <c r="E5" s="261" t="s">
        <v>12</v>
      </c>
      <c r="F5" s="260" t="s">
        <v>13</v>
      </c>
      <c r="G5" s="307" t="s">
        <v>6</v>
      </c>
      <c r="H5" s="307"/>
      <c r="I5" s="307"/>
      <c r="J5" s="307"/>
      <c r="K5" s="307"/>
      <c r="L5" s="307"/>
      <c r="M5" s="294" t="s">
        <v>7</v>
      </c>
      <c r="N5" s="294"/>
      <c r="O5" s="294"/>
      <c r="P5" s="294"/>
      <c r="Q5" s="294"/>
      <c r="R5" s="294"/>
      <c r="S5" s="307" t="s">
        <v>8</v>
      </c>
      <c r="T5" s="307"/>
      <c r="U5" s="307"/>
      <c r="V5" s="307"/>
      <c r="W5" s="307"/>
      <c r="X5" s="307"/>
      <c r="Y5" s="294" t="s">
        <v>9</v>
      </c>
      <c r="Z5" s="294"/>
      <c r="AA5" s="294"/>
      <c r="AB5" s="294"/>
      <c r="AC5" s="294"/>
      <c r="AD5" s="294"/>
    </row>
    <row r="6" spans="1:33" ht="12.95" customHeight="1">
      <c r="A6" s="260"/>
      <c r="B6" s="294"/>
      <c r="C6" s="260"/>
      <c r="D6" s="260"/>
      <c r="E6" s="308"/>
      <c r="F6" s="260"/>
      <c r="G6" s="297" t="s">
        <v>10</v>
      </c>
      <c r="H6" s="298"/>
      <c r="I6" s="298"/>
      <c r="J6" s="299"/>
      <c r="K6" s="306" t="s">
        <v>13</v>
      </c>
      <c r="L6" s="303" t="s">
        <v>12</v>
      </c>
      <c r="M6" s="300" t="s">
        <v>10</v>
      </c>
      <c r="N6" s="301"/>
      <c r="O6" s="301"/>
      <c r="P6" s="302"/>
      <c r="Q6" s="260" t="s">
        <v>13</v>
      </c>
      <c r="R6" s="261" t="s">
        <v>12</v>
      </c>
      <c r="S6" s="297" t="s">
        <v>10</v>
      </c>
      <c r="T6" s="298"/>
      <c r="U6" s="298"/>
      <c r="V6" s="299"/>
      <c r="W6" s="306" t="s">
        <v>13</v>
      </c>
      <c r="X6" s="303" t="s">
        <v>12</v>
      </c>
      <c r="Y6" s="300" t="s">
        <v>10</v>
      </c>
      <c r="Z6" s="301"/>
      <c r="AA6" s="301"/>
      <c r="AB6" s="302"/>
      <c r="AC6" s="260" t="s">
        <v>13</v>
      </c>
      <c r="AD6" s="261" t="s">
        <v>12</v>
      </c>
      <c r="AG6" s="33"/>
    </row>
    <row r="7" spans="1:33" ht="26.1" customHeight="1">
      <c r="A7" s="260"/>
      <c r="B7" s="294"/>
      <c r="C7" s="260"/>
      <c r="D7" s="260"/>
      <c r="E7" s="262"/>
      <c r="F7" s="260"/>
      <c r="G7" s="52" t="s">
        <v>14</v>
      </c>
      <c r="H7" s="52" t="s">
        <v>15</v>
      </c>
      <c r="I7" s="52" t="s">
        <v>203</v>
      </c>
      <c r="J7" s="52" t="s">
        <v>202</v>
      </c>
      <c r="K7" s="306"/>
      <c r="L7" s="304"/>
      <c r="M7" s="50" t="s">
        <v>14</v>
      </c>
      <c r="N7" s="50" t="s">
        <v>15</v>
      </c>
      <c r="O7" s="50" t="s">
        <v>203</v>
      </c>
      <c r="P7" s="50" t="s">
        <v>202</v>
      </c>
      <c r="Q7" s="260"/>
      <c r="R7" s="262"/>
      <c r="S7" s="52" t="s">
        <v>14</v>
      </c>
      <c r="T7" s="52" t="s">
        <v>15</v>
      </c>
      <c r="U7" s="52" t="s">
        <v>203</v>
      </c>
      <c r="V7" s="52" t="s">
        <v>202</v>
      </c>
      <c r="W7" s="306"/>
      <c r="X7" s="304"/>
      <c r="Y7" s="50" t="s">
        <v>14</v>
      </c>
      <c r="Z7" s="50" t="s">
        <v>15</v>
      </c>
      <c r="AA7" s="50" t="s">
        <v>203</v>
      </c>
      <c r="AB7" s="50" t="s">
        <v>202</v>
      </c>
      <c r="AC7" s="260"/>
      <c r="AD7" s="262"/>
      <c r="AE7" s="13"/>
    </row>
    <row r="8" spans="1:33" ht="20.45" customHeight="1">
      <c r="A8" s="63" t="s">
        <v>16</v>
      </c>
      <c r="B8" s="73"/>
      <c r="C8" s="121" t="s">
        <v>253</v>
      </c>
      <c r="D8" s="101">
        <f>D24</f>
        <v>105</v>
      </c>
      <c r="E8" s="101">
        <f>E24</f>
        <v>12</v>
      </c>
      <c r="F8" s="179" t="s">
        <v>47</v>
      </c>
      <c r="G8" s="129">
        <f>G24</f>
        <v>0</v>
      </c>
      <c r="H8" s="129">
        <f>H24</f>
        <v>0</v>
      </c>
      <c r="I8" s="129">
        <f>I24</f>
        <v>0</v>
      </c>
      <c r="J8" s="129">
        <f>J24</f>
        <v>60</v>
      </c>
      <c r="K8" s="129" t="s">
        <v>96</v>
      </c>
      <c r="L8" s="200">
        <f>L24</f>
        <v>6</v>
      </c>
      <c r="M8" s="79">
        <f>M24</f>
        <v>0</v>
      </c>
      <c r="N8" s="79">
        <f>N24</f>
        <v>0</v>
      </c>
      <c r="O8" s="79">
        <f>O24</f>
        <v>0</v>
      </c>
      <c r="P8" s="79">
        <f>P24</f>
        <v>45</v>
      </c>
      <c r="Q8" s="79" t="s">
        <v>96</v>
      </c>
      <c r="R8" s="79">
        <f>R24</f>
        <v>6</v>
      </c>
      <c r="S8" s="129">
        <f>S24</f>
        <v>0</v>
      </c>
      <c r="T8" s="129">
        <f>T24</f>
        <v>0</v>
      </c>
      <c r="U8" s="129">
        <f>U24</f>
        <v>0</v>
      </c>
      <c r="V8" s="129">
        <f>V24</f>
        <v>0</v>
      </c>
      <c r="W8" s="129" t="s">
        <v>96</v>
      </c>
      <c r="X8" s="200">
        <f>X24</f>
        <v>0</v>
      </c>
      <c r="Y8" s="79">
        <f>Y24</f>
        <v>0</v>
      </c>
      <c r="Z8" s="79">
        <f>Z24</f>
        <v>0</v>
      </c>
      <c r="AA8" s="79">
        <f>AA24</f>
        <v>0</v>
      </c>
      <c r="AB8" s="79">
        <f>AB24</f>
        <v>0</v>
      </c>
      <c r="AC8" s="79" t="s">
        <v>96</v>
      </c>
      <c r="AD8" s="79">
        <f>AD24</f>
        <v>0</v>
      </c>
      <c r="AG8" s="33"/>
    </row>
    <row r="9" spans="1:33" ht="18" customHeight="1">
      <c r="A9" s="63" t="s">
        <v>17</v>
      </c>
      <c r="B9" s="73" t="s">
        <v>141</v>
      </c>
      <c r="C9" s="74" t="s">
        <v>326</v>
      </c>
      <c r="D9" s="46">
        <f t="shared" ref="D9:D15" si="0">SUM(G9:J9,M9:P9,S9:V9,Y9:AB9)</f>
        <v>45</v>
      </c>
      <c r="E9" s="46">
        <f t="shared" ref="E9:E15" si="1">SUM(L9,R9,X9,AD9)</f>
        <v>6</v>
      </c>
      <c r="F9" s="76" t="s">
        <v>71</v>
      </c>
      <c r="G9" s="52"/>
      <c r="H9" s="52"/>
      <c r="I9" s="52"/>
      <c r="J9" s="52"/>
      <c r="K9" s="52"/>
      <c r="L9" s="52"/>
      <c r="M9" s="57"/>
      <c r="N9" s="57"/>
      <c r="O9" s="57"/>
      <c r="P9" s="57"/>
      <c r="Q9" s="57"/>
      <c r="R9" s="80"/>
      <c r="S9" s="52">
        <v>15</v>
      </c>
      <c r="T9" s="52"/>
      <c r="U9" s="52"/>
      <c r="V9" s="52">
        <v>30</v>
      </c>
      <c r="W9" s="52" t="s">
        <v>306</v>
      </c>
      <c r="X9" s="52">
        <v>6</v>
      </c>
      <c r="Y9" s="57"/>
      <c r="Z9" s="57"/>
      <c r="AA9" s="57"/>
      <c r="AB9" s="57"/>
      <c r="AC9" s="57"/>
      <c r="AD9" s="59"/>
      <c r="AG9" s="33"/>
    </row>
    <row r="10" spans="1:33" ht="18" customHeight="1">
      <c r="A10" s="63" t="s">
        <v>18</v>
      </c>
      <c r="B10" s="73" t="s">
        <v>142</v>
      </c>
      <c r="C10" s="74" t="s">
        <v>55</v>
      </c>
      <c r="D10" s="46">
        <f t="shared" si="0"/>
        <v>30</v>
      </c>
      <c r="E10" s="46">
        <f t="shared" si="1"/>
        <v>4</v>
      </c>
      <c r="F10" s="76" t="s">
        <v>47</v>
      </c>
      <c r="G10" s="52"/>
      <c r="H10" s="52"/>
      <c r="I10" s="52"/>
      <c r="J10" s="52"/>
      <c r="K10" s="52"/>
      <c r="L10" s="52"/>
      <c r="M10" s="57"/>
      <c r="N10" s="57"/>
      <c r="O10" s="57"/>
      <c r="P10" s="57"/>
      <c r="Q10" s="57"/>
      <c r="R10" s="59"/>
      <c r="S10" s="52"/>
      <c r="T10" s="52"/>
      <c r="U10" s="52"/>
      <c r="V10" s="52">
        <v>30</v>
      </c>
      <c r="W10" s="52" t="s">
        <v>47</v>
      </c>
      <c r="X10" s="52">
        <v>4</v>
      </c>
      <c r="Y10" s="57"/>
      <c r="Z10" s="57"/>
      <c r="AA10" s="57"/>
      <c r="AB10" s="57"/>
      <c r="AC10" s="57"/>
      <c r="AD10" s="59"/>
    </row>
    <row r="11" spans="1:33" ht="18" customHeight="1">
      <c r="A11" s="63" t="s">
        <v>20</v>
      </c>
      <c r="B11" s="73" t="s">
        <v>143</v>
      </c>
      <c r="C11" s="74" t="s">
        <v>56</v>
      </c>
      <c r="D11" s="46">
        <f t="shared" si="0"/>
        <v>30</v>
      </c>
      <c r="E11" s="46">
        <f t="shared" si="1"/>
        <v>4</v>
      </c>
      <c r="F11" s="76" t="s">
        <v>47</v>
      </c>
      <c r="G11" s="52"/>
      <c r="H11" s="52"/>
      <c r="I11" s="52"/>
      <c r="J11" s="52"/>
      <c r="K11" s="52"/>
      <c r="L11" s="52"/>
      <c r="M11" s="57"/>
      <c r="N11" s="57"/>
      <c r="O11" s="57"/>
      <c r="P11" s="57"/>
      <c r="Q11" s="57"/>
      <c r="R11" s="59"/>
      <c r="S11" s="52"/>
      <c r="T11" s="52"/>
      <c r="U11" s="52"/>
      <c r="V11" s="52">
        <v>30</v>
      </c>
      <c r="W11" s="52" t="s">
        <v>47</v>
      </c>
      <c r="X11" s="52">
        <v>4</v>
      </c>
      <c r="Y11" s="57"/>
      <c r="Z11" s="57"/>
      <c r="AA11" s="57"/>
      <c r="AB11" s="57"/>
      <c r="AC11" s="57"/>
      <c r="AD11" s="59"/>
    </row>
    <row r="12" spans="1:33" ht="27.95" customHeight="1">
      <c r="A12" s="63" t="s">
        <v>21</v>
      </c>
      <c r="B12" s="73" t="s">
        <v>144</v>
      </c>
      <c r="C12" s="74" t="s">
        <v>57</v>
      </c>
      <c r="D12" s="46">
        <f t="shared" si="0"/>
        <v>45</v>
      </c>
      <c r="E12" s="46">
        <f t="shared" si="1"/>
        <v>6</v>
      </c>
      <c r="F12" s="76" t="s">
        <v>71</v>
      </c>
      <c r="G12" s="52"/>
      <c r="H12" s="52"/>
      <c r="I12" s="52"/>
      <c r="J12" s="52"/>
      <c r="K12" s="52"/>
      <c r="L12" s="52"/>
      <c r="M12" s="57"/>
      <c r="N12" s="57"/>
      <c r="O12" s="57"/>
      <c r="P12" s="57"/>
      <c r="Q12" s="57"/>
      <c r="R12" s="59"/>
      <c r="S12" s="52">
        <v>15</v>
      </c>
      <c r="T12" s="52"/>
      <c r="U12" s="52"/>
      <c r="V12" s="52">
        <v>30</v>
      </c>
      <c r="W12" s="52" t="s">
        <v>307</v>
      </c>
      <c r="X12" s="58">
        <v>6</v>
      </c>
      <c r="Y12" s="57"/>
      <c r="Z12" s="57"/>
      <c r="AA12" s="57"/>
      <c r="AB12" s="57"/>
      <c r="AC12" s="57"/>
      <c r="AD12" s="59"/>
    </row>
    <row r="13" spans="1:33" ht="18" customHeight="1">
      <c r="A13" s="63" t="s">
        <v>22</v>
      </c>
      <c r="B13" s="73" t="s">
        <v>145</v>
      </c>
      <c r="C13" s="74" t="s">
        <v>102</v>
      </c>
      <c r="D13" s="46">
        <f t="shared" si="0"/>
        <v>30</v>
      </c>
      <c r="E13" s="46">
        <f t="shared" si="1"/>
        <v>5</v>
      </c>
      <c r="F13" s="76" t="s">
        <v>47</v>
      </c>
      <c r="G13" s="52"/>
      <c r="H13" s="52"/>
      <c r="I13" s="52"/>
      <c r="J13" s="52"/>
      <c r="K13" s="52"/>
      <c r="L13" s="52"/>
      <c r="M13" s="57"/>
      <c r="N13" s="57"/>
      <c r="O13" s="57"/>
      <c r="P13" s="57"/>
      <c r="Q13" s="57"/>
      <c r="R13" s="59"/>
      <c r="S13" s="52"/>
      <c r="T13" s="52"/>
      <c r="U13" s="52"/>
      <c r="V13" s="52"/>
      <c r="W13" s="52"/>
      <c r="X13" s="52"/>
      <c r="Y13" s="57"/>
      <c r="Z13" s="57"/>
      <c r="AA13" s="57"/>
      <c r="AB13" s="57">
        <v>30</v>
      </c>
      <c r="AC13" s="57" t="s">
        <v>47</v>
      </c>
      <c r="AD13" s="57">
        <v>5</v>
      </c>
      <c r="AG13" s="33"/>
    </row>
    <row r="14" spans="1:33" ht="18" customHeight="1">
      <c r="A14" s="63" t="s">
        <v>23</v>
      </c>
      <c r="B14" s="73" t="s">
        <v>146</v>
      </c>
      <c r="C14" s="74" t="s">
        <v>58</v>
      </c>
      <c r="D14" s="46">
        <f t="shared" si="0"/>
        <v>15</v>
      </c>
      <c r="E14" s="46">
        <f t="shared" si="1"/>
        <v>2</v>
      </c>
      <c r="F14" s="76" t="s">
        <v>47</v>
      </c>
      <c r="G14" s="52"/>
      <c r="H14" s="52"/>
      <c r="I14" s="52"/>
      <c r="J14" s="52"/>
      <c r="K14" s="52"/>
      <c r="L14" s="52"/>
      <c r="M14" s="57"/>
      <c r="N14" s="57"/>
      <c r="O14" s="57"/>
      <c r="P14" s="57"/>
      <c r="Q14" s="57"/>
      <c r="R14" s="59"/>
      <c r="S14" s="52"/>
      <c r="T14" s="52"/>
      <c r="U14" s="52"/>
      <c r="V14" s="52"/>
      <c r="W14" s="52"/>
      <c r="X14" s="52"/>
      <c r="Y14" s="57"/>
      <c r="Z14" s="57"/>
      <c r="AA14" s="57"/>
      <c r="AB14" s="57">
        <v>15</v>
      </c>
      <c r="AC14" s="57" t="s">
        <v>47</v>
      </c>
      <c r="AD14" s="57">
        <v>2</v>
      </c>
    </row>
    <row r="15" spans="1:33" ht="18" customHeight="1">
      <c r="A15" s="102" t="s">
        <v>24</v>
      </c>
      <c r="B15" s="86" t="s">
        <v>147</v>
      </c>
      <c r="C15" s="87" t="s">
        <v>59</v>
      </c>
      <c r="D15" s="119">
        <f t="shared" si="0"/>
        <v>30</v>
      </c>
      <c r="E15" s="119">
        <f t="shared" si="1"/>
        <v>5</v>
      </c>
      <c r="F15" s="103" t="s">
        <v>47</v>
      </c>
      <c r="G15" s="89"/>
      <c r="H15" s="89"/>
      <c r="I15" s="89"/>
      <c r="J15" s="89"/>
      <c r="K15" s="89"/>
      <c r="L15" s="89"/>
      <c r="M15" s="88"/>
      <c r="N15" s="88"/>
      <c r="O15" s="88"/>
      <c r="P15" s="88"/>
      <c r="Q15" s="88"/>
      <c r="R15" s="120"/>
      <c r="S15" s="89"/>
      <c r="T15" s="89"/>
      <c r="U15" s="89"/>
      <c r="V15" s="89"/>
      <c r="W15" s="89"/>
      <c r="X15" s="89"/>
      <c r="Y15" s="88"/>
      <c r="Z15" s="88"/>
      <c r="AA15" s="88"/>
      <c r="AB15" s="88">
        <v>30</v>
      </c>
      <c r="AC15" s="88" t="s">
        <v>47</v>
      </c>
      <c r="AD15" s="88">
        <v>5</v>
      </c>
    </row>
    <row r="16" spans="1:33" ht="12.75">
      <c r="A16" s="340" t="s">
        <v>309</v>
      </c>
      <c r="B16" s="366"/>
      <c r="C16" s="366"/>
      <c r="D16" s="176">
        <f>SUM(D8:D15)</f>
        <v>330</v>
      </c>
      <c r="E16" s="176">
        <f>SUM(E8:E15)</f>
        <v>44</v>
      </c>
      <c r="F16" s="69" t="s">
        <v>96</v>
      </c>
      <c r="G16" s="129">
        <f>SUM(G8:G15)</f>
        <v>0</v>
      </c>
      <c r="H16" s="129">
        <f t="shared" ref="H16:AD16" si="2">SUM(H8:H15)</f>
        <v>0</v>
      </c>
      <c r="I16" s="129">
        <f t="shared" si="2"/>
        <v>0</v>
      </c>
      <c r="J16" s="129">
        <f t="shared" si="2"/>
        <v>60</v>
      </c>
      <c r="K16" s="129" t="s">
        <v>96</v>
      </c>
      <c r="L16" s="129">
        <f t="shared" si="2"/>
        <v>6</v>
      </c>
      <c r="M16" s="120">
        <f t="shared" si="2"/>
        <v>0</v>
      </c>
      <c r="N16" s="120">
        <f t="shared" si="2"/>
        <v>0</v>
      </c>
      <c r="O16" s="120">
        <f t="shared" si="2"/>
        <v>0</v>
      </c>
      <c r="P16" s="120">
        <f t="shared" si="2"/>
        <v>45</v>
      </c>
      <c r="Q16" s="120" t="s">
        <v>96</v>
      </c>
      <c r="R16" s="120">
        <f t="shared" si="2"/>
        <v>6</v>
      </c>
      <c r="S16" s="184">
        <f t="shared" si="2"/>
        <v>30</v>
      </c>
      <c r="T16" s="184">
        <f t="shared" si="2"/>
        <v>0</v>
      </c>
      <c r="U16" s="184">
        <f t="shared" si="2"/>
        <v>0</v>
      </c>
      <c r="V16" s="184">
        <f t="shared" si="2"/>
        <v>120</v>
      </c>
      <c r="W16" s="184" t="s">
        <v>96</v>
      </c>
      <c r="X16" s="184">
        <f t="shared" si="2"/>
        <v>20</v>
      </c>
      <c r="Y16" s="120">
        <f t="shared" si="2"/>
        <v>0</v>
      </c>
      <c r="Z16" s="120">
        <f t="shared" si="2"/>
        <v>0</v>
      </c>
      <c r="AA16" s="120">
        <f t="shared" si="2"/>
        <v>0</v>
      </c>
      <c r="AB16" s="120">
        <f t="shared" si="2"/>
        <v>75</v>
      </c>
      <c r="AC16" s="120" t="s">
        <v>96</v>
      </c>
      <c r="AD16" s="120">
        <f t="shared" si="2"/>
        <v>12</v>
      </c>
    </row>
    <row r="17" spans="1:30" ht="12.75">
      <c r="A17" s="367"/>
      <c r="B17" s="367"/>
      <c r="C17" s="367"/>
      <c r="D17" s="90">
        <f>SUM(D9:D15, D39)</f>
        <v>375</v>
      </c>
      <c r="E17" s="64"/>
      <c r="F17" s="64"/>
      <c r="G17" s="368"/>
      <c r="H17" s="279"/>
      <c r="I17" s="279"/>
      <c r="J17" s="279"/>
      <c r="K17" s="83"/>
      <c r="L17" s="83"/>
      <c r="M17" s="279"/>
      <c r="N17" s="279"/>
      <c r="O17" s="279"/>
      <c r="P17" s="279"/>
      <c r="Q17" s="64"/>
      <c r="R17" s="64"/>
      <c r="S17" s="368"/>
      <c r="T17" s="279"/>
      <c r="U17" s="279"/>
      <c r="V17" s="279"/>
      <c r="W17" s="83"/>
      <c r="X17" s="83"/>
      <c r="Y17" s="279"/>
      <c r="Z17" s="279"/>
      <c r="AA17" s="279"/>
      <c r="AB17" s="279"/>
      <c r="AC17" s="64"/>
      <c r="AD17" s="64"/>
    </row>
    <row r="18" spans="1:30" ht="33.6" customHeight="1">
      <c r="A18" s="55"/>
      <c r="B18" s="365" t="s">
        <v>322</v>
      </c>
      <c r="C18" s="365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</row>
    <row r="19" spans="1:30" ht="12.75">
      <c r="A19" s="64" t="s">
        <v>25</v>
      </c>
      <c r="B19" s="73" t="s">
        <v>148</v>
      </c>
      <c r="C19" s="74" t="s">
        <v>60</v>
      </c>
      <c r="D19" s="46">
        <f>SUM(G19:J19,M19:P19,S19:V19,Y19:AB19)</f>
        <v>30</v>
      </c>
      <c r="E19" s="46">
        <f>SUM(L19,R19,X19,AD19)</f>
        <v>3</v>
      </c>
      <c r="F19" s="64" t="s">
        <v>47</v>
      </c>
      <c r="G19" s="52"/>
      <c r="H19" s="52"/>
      <c r="I19" s="52"/>
      <c r="J19" s="52">
        <v>30</v>
      </c>
      <c r="K19" s="52" t="s">
        <v>47</v>
      </c>
      <c r="L19" s="52">
        <v>3</v>
      </c>
      <c r="M19" s="57"/>
      <c r="N19" s="57"/>
      <c r="O19" s="57"/>
      <c r="P19" s="57"/>
      <c r="Q19" s="57"/>
      <c r="R19" s="59"/>
      <c r="S19" s="83"/>
      <c r="T19" s="83"/>
      <c r="U19" s="83"/>
      <c r="V19" s="83"/>
      <c r="W19" s="83"/>
      <c r="X19" s="83"/>
      <c r="Y19" s="64"/>
      <c r="Z19" s="64"/>
      <c r="AA19" s="64"/>
      <c r="AB19" s="64"/>
      <c r="AC19" s="64"/>
      <c r="AD19" s="64"/>
    </row>
    <row r="20" spans="1:30" ht="12.75">
      <c r="A20" s="64" t="s">
        <v>26</v>
      </c>
      <c r="B20" s="73" t="s">
        <v>149</v>
      </c>
      <c r="C20" s="74" t="s">
        <v>61</v>
      </c>
      <c r="D20" s="46">
        <f>SUM(G20:J20,M20:P20,S20:V20,Y20:AB20)</f>
        <v>15</v>
      </c>
      <c r="E20" s="46">
        <f>SUM(L20,R20,X20,AD20)</f>
        <v>2</v>
      </c>
      <c r="F20" s="64" t="s">
        <v>47</v>
      </c>
      <c r="G20" s="52"/>
      <c r="H20" s="52"/>
      <c r="I20" s="52"/>
      <c r="J20" s="52">
        <v>15</v>
      </c>
      <c r="K20" s="52" t="s">
        <v>47</v>
      </c>
      <c r="L20" s="52">
        <v>2</v>
      </c>
      <c r="M20" s="57"/>
      <c r="N20" s="57"/>
      <c r="O20" s="57"/>
      <c r="P20" s="57"/>
      <c r="Q20" s="57"/>
      <c r="R20" s="59"/>
      <c r="S20" s="83"/>
      <c r="T20" s="83"/>
      <c r="U20" s="83"/>
      <c r="V20" s="83"/>
      <c r="W20" s="83"/>
      <c r="X20" s="83"/>
      <c r="Y20" s="64"/>
      <c r="Z20" s="64"/>
      <c r="AA20" s="64"/>
      <c r="AB20" s="64"/>
      <c r="AC20" s="64"/>
      <c r="AD20" s="64"/>
    </row>
    <row r="21" spans="1:30" ht="12.75">
      <c r="A21" s="64" t="s">
        <v>27</v>
      </c>
      <c r="B21" s="73" t="s">
        <v>150</v>
      </c>
      <c r="C21" s="74" t="s">
        <v>62</v>
      </c>
      <c r="D21" s="46">
        <f>SUM(G21:J21,M21:P21,S21:V21,Y21:AB21)</f>
        <v>15</v>
      </c>
      <c r="E21" s="46">
        <f>SUM(L21,R21,X21,AD21)</f>
        <v>1</v>
      </c>
      <c r="F21" s="64" t="s">
        <v>47</v>
      </c>
      <c r="G21" s="52"/>
      <c r="H21" s="52"/>
      <c r="I21" s="52"/>
      <c r="J21" s="52">
        <v>15</v>
      </c>
      <c r="K21" s="52" t="s">
        <v>47</v>
      </c>
      <c r="L21" s="52">
        <v>1</v>
      </c>
      <c r="M21" s="57"/>
      <c r="N21" s="57"/>
      <c r="O21" s="57"/>
      <c r="P21" s="57"/>
      <c r="Q21" s="57"/>
      <c r="R21" s="59"/>
      <c r="S21" s="83"/>
      <c r="T21" s="83"/>
      <c r="U21" s="83"/>
      <c r="V21" s="83"/>
      <c r="W21" s="83"/>
      <c r="X21" s="83"/>
      <c r="Y21" s="64"/>
      <c r="Z21" s="64"/>
      <c r="AA21" s="64"/>
      <c r="AB21" s="64"/>
      <c r="AC21" s="64"/>
      <c r="AD21" s="64"/>
    </row>
    <row r="22" spans="1:30" ht="12.75">
      <c r="A22" s="64" t="s">
        <v>28</v>
      </c>
      <c r="B22" s="73" t="s">
        <v>151</v>
      </c>
      <c r="C22" s="74" t="s">
        <v>63</v>
      </c>
      <c r="D22" s="46">
        <f>SUM(G22:J22,M22:P22,S22:V22,Y22:AB22)</f>
        <v>30</v>
      </c>
      <c r="E22" s="46">
        <f>SUM(L22,R22,X22,AD22)</f>
        <v>4</v>
      </c>
      <c r="F22" s="64" t="s">
        <v>47</v>
      </c>
      <c r="G22" s="52"/>
      <c r="H22" s="52"/>
      <c r="I22" s="52"/>
      <c r="J22" s="52"/>
      <c r="K22" s="52"/>
      <c r="L22" s="52"/>
      <c r="M22" s="57"/>
      <c r="N22" s="57"/>
      <c r="O22" s="57"/>
      <c r="P22" s="57">
        <v>30</v>
      </c>
      <c r="Q22" s="57" t="s">
        <v>47</v>
      </c>
      <c r="R22" s="57">
        <v>4</v>
      </c>
      <c r="S22" s="83"/>
      <c r="T22" s="83"/>
      <c r="U22" s="83"/>
      <c r="V22" s="83"/>
      <c r="W22" s="83"/>
      <c r="X22" s="83"/>
      <c r="Y22" s="64"/>
      <c r="Z22" s="64"/>
      <c r="AA22" s="64"/>
      <c r="AB22" s="64"/>
      <c r="AC22" s="64"/>
      <c r="AD22" s="64"/>
    </row>
    <row r="23" spans="1:30" ht="12.75">
      <c r="A23" s="64" t="s">
        <v>29</v>
      </c>
      <c r="B23" s="73" t="s">
        <v>152</v>
      </c>
      <c r="C23" s="74" t="s">
        <v>64</v>
      </c>
      <c r="D23" s="46">
        <f>SUM(G23:J23,M23:P23,S23:V23,Y23:AB23)</f>
        <v>15</v>
      </c>
      <c r="E23" s="46">
        <f>SUM(L23,R23,X23,AD23)</f>
        <v>2</v>
      </c>
      <c r="F23" s="64" t="s">
        <v>47</v>
      </c>
      <c r="G23" s="52"/>
      <c r="H23" s="52"/>
      <c r="I23" s="52"/>
      <c r="J23" s="52"/>
      <c r="K23" s="52"/>
      <c r="L23" s="52"/>
      <c r="M23" s="57"/>
      <c r="N23" s="57"/>
      <c r="O23" s="57"/>
      <c r="P23" s="57">
        <v>15</v>
      </c>
      <c r="Q23" s="57" t="s">
        <v>47</v>
      </c>
      <c r="R23" s="57">
        <v>2</v>
      </c>
      <c r="S23" s="83"/>
      <c r="T23" s="83"/>
      <c r="U23" s="83"/>
      <c r="V23" s="83"/>
      <c r="W23" s="83"/>
      <c r="X23" s="83"/>
      <c r="Y23" s="64"/>
      <c r="Z23" s="64"/>
      <c r="AA23" s="64"/>
      <c r="AB23" s="64"/>
      <c r="AC23" s="64"/>
      <c r="AD23" s="64"/>
    </row>
    <row r="24" spans="1:30" ht="12.75">
      <c r="A24" s="64"/>
      <c r="B24" s="73"/>
      <c r="C24" s="172" t="s">
        <v>321</v>
      </c>
      <c r="D24" s="59">
        <f t="shared" ref="D24:J24" si="3">SUM(D19:D23)</f>
        <v>105</v>
      </c>
      <c r="E24" s="59">
        <f t="shared" si="3"/>
        <v>12</v>
      </c>
      <c r="F24" s="90">
        <f t="shared" si="3"/>
        <v>0</v>
      </c>
      <c r="G24" s="91">
        <f t="shared" si="3"/>
        <v>0</v>
      </c>
      <c r="H24" s="91">
        <f t="shared" si="3"/>
        <v>0</v>
      </c>
      <c r="I24" s="91">
        <f t="shared" si="3"/>
        <v>0</v>
      </c>
      <c r="J24" s="91">
        <f t="shared" si="3"/>
        <v>60</v>
      </c>
      <c r="K24" s="118" t="s">
        <v>96</v>
      </c>
      <c r="L24" s="91">
        <f>SUM(L19:L23)</f>
        <v>6</v>
      </c>
      <c r="M24" s="59">
        <f>SUM(M19:M23)</f>
        <v>0</v>
      </c>
      <c r="N24" s="59">
        <f>SUM(N19:N23)</f>
        <v>0</v>
      </c>
      <c r="O24" s="59">
        <f>SUM(O19:O23)</f>
        <v>0</v>
      </c>
      <c r="P24" s="59">
        <f>SUM(P19:P23)</f>
        <v>45</v>
      </c>
      <c r="Q24" s="59" t="s">
        <v>96</v>
      </c>
      <c r="R24" s="59">
        <f>SUM(R19:R23)</f>
        <v>6</v>
      </c>
      <c r="S24" s="92"/>
      <c r="T24" s="92"/>
      <c r="U24" s="92"/>
      <c r="V24" s="92"/>
      <c r="W24" s="92"/>
      <c r="X24" s="92"/>
      <c r="Y24" s="90"/>
      <c r="Z24" s="90"/>
      <c r="AA24" s="90"/>
      <c r="AB24" s="90"/>
      <c r="AC24" s="90"/>
      <c r="AD24" s="90"/>
    </row>
    <row r="25" spans="1:30" ht="36.6" customHeight="1">
      <c r="A25" s="64"/>
      <c r="B25" s="365" t="s">
        <v>323</v>
      </c>
      <c r="C25" s="365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</row>
    <row r="26" spans="1:30" ht="12.75">
      <c r="A26" s="64" t="s">
        <v>25</v>
      </c>
      <c r="B26" s="73" t="s">
        <v>153</v>
      </c>
      <c r="C26" s="74" t="s">
        <v>65</v>
      </c>
      <c r="D26" s="46">
        <f>SUM(G26:J26,M26:P26,S26:V26,Y26:AB26)</f>
        <v>30</v>
      </c>
      <c r="E26" s="46">
        <f>SUM(L26,R26,X26,AD26)</f>
        <v>3</v>
      </c>
      <c r="F26" s="64" t="s">
        <v>47</v>
      </c>
      <c r="G26" s="52"/>
      <c r="H26" s="52"/>
      <c r="I26" s="52"/>
      <c r="J26" s="52">
        <v>30</v>
      </c>
      <c r="K26" s="52" t="s">
        <v>47</v>
      </c>
      <c r="L26" s="52">
        <v>3</v>
      </c>
      <c r="M26" s="57"/>
      <c r="N26" s="57"/>
      <c r="O26" s="57"/>
      <c r="P26" s="57"/>
      <c r="Q26" s="57"/>
      <c r="R26" s="59"/>
      <c r="S26" s="83"/>
      <c r="T26" s="83"/>
      <c r="U26" s="83"/>
      <c r="V26" s="83"/>
      <c r="W26" s="83"/>
      <c r="X26" s="83"/>
      <c r="Y26" s="64"/>
      <c r="Z26" s="64"/>
      <c r="AA26" s="64"/>
      <c r="AB26" s="64"/>
      <c r="AC26" s="64"/>
      <c r="AD26" s="64"/>
    </row>
    <row r="27" spans="1:30" ht="25.5">
      <c r="A27" s="64" t="s">
        <v>26</v>
      </c>
      <c r="B27" s="73" t="s">
        <v>154</v>
      </c>
      <c r="C27" s="74" t="s">
        <v>66</v>
      </c>
      <c r="D27" s="46">
        <f>SUM(G27:J27,M27:P27,S27:V27,Y27:AB27)</f>
        <v>15</v>
      </c>
      <c r="E27" s="57"/>
      <c r="F27" s="64" t="s">
        <v>47</v>
      </c>
      <c r="G27" s="52"/>
      <c r="H27" s="52"/>
      <c r="I27" s="52"/>
      <c r="J27" s="52">
        <v>15</v>
      </c>
      <c r="K27" s="52" t="s">
        <v>47</v>
      </c>
      <c r="L27" s="52">
        <v>2</v>
      </c>
      <c r="M27" s="57"/>
      <c r="N27" s="57"/>
      <c r="O27" s="57"/>
      <c r="P27" s="57"/>
      <c r="Q27" s="57"/>
      <c r="R27" s="59"/>
      <c r="S27" s="83"/>
      <c r="T27" s="83"/>
      <c r="U27" s="83"/>
      <c r="V27" s="83"/>
      <c r="W27" s="83"/>
      <c r="X27" s="83"/>
      <c r="Y27" s="64"/>
      <c r="Z27" s="64"/>
      <c r="AA27" s="64"/>
      <c r="AB27" s="64"/>
      <c r="AC27" s="64"/>
      <c r="AD27" s="64"/>
    </row>
    <row r="28" spans="1:30" ht="12.75">
      <c r="A28" s="64" t="s">
        <v>27</v>
      </c>
      <c r="B28" s="73" t="s">
        <v>155</v>
      </c>
      <c r="C28" s="74" t="s">
        <v>67</v>
      </c>
      <c r="D28" s="46">
        <f>SUM(G28:J28,M28:P28,S28:V28,Y28:AB28)</f>
        <v>15</v>
      </c>
      <c r="E28" s="57"/>
      <c r="F28" s="64" t="s">
        <v>47</v>
      </c>
      <c r="G28" s="52"/>
      <c r="H28" s="52"/>
      <c r="I28" s="52"/>
      <c r="J28" s="52">
        <v>15</v>
      </c>
      <c r="K28" s="52" t="s">
        <v>47</v>
      </c>
      <c r="L28" s="52">
        <v>1</v>
      </c>
      <c r="M28" s="57"/>
      <c r="N28" s="57"/>
      <c r="O28" s="57"/>
      <c r="P28" s="57"/>
      <c r="Q28" s="57"/>
      <c r="R28" s="59"/>
      <c r="S28" s="83"/>
      <c r="T28" s="83"/>
      <c r="U28" s="83"/>
      <c r="V28" s="83"/>
      <c r="W28" s="83"/>
      <c r="X28" s="83"/>
      <c r="Y28" s="64"/>
      <c r="Z28" s="64"/>
      <c r="AA28" s="64"/>
      <c r="AB28" s="64"/>
      <c r="AC28" s="64"/>
      <c r="AD28" s="64"/>
    </row>
    <row r="29" spans="1:30" ht="12.75">
      <c r="A29" s="64" t="s">
        <v>28</v>
      </c>
      <c r="B29" s="73" t="s">
        <v>156</v>
      </c>
      <c r="C29" s="74" t="s">
        <v>68</v>
      </c>
      <c r="D29" s="46">
        <f>SUM(G29:J29,M29:P29,S29:V29,Y29:AB29)</f>
        <v>30</v>
      </c>
      <c r="E29" s="57"/>
      <c r="F29" s="64" t="s">
        <v>47</v>
      </c>
      <c r="G29" s="52"/>
      <c r="H29" s="52"/>
      <c r="I29" s="52"/>
      <c r="J29" s="52"/>
      <c r="K29" s="52"/>
      <c r="L29" s="52"/>
      <c r="M29" s="57"/>
      <c r="N29" s="57"/>
      <c r="O29" s="57"/>
      <c r="P29" s="57">
        <v>30</v>
      </c>
      <c r="Q29" s="57" t="s">
        <v>47</v>
      </c>
      <c r="R29" s="57">
        <v>4</v>
      </c>
      <c r="S29" s="83"/>
      <c r="T29" s="83"/>
      <c r="U29" s="83"/>
      <c r="V29" s="83"/>
      <c r="W29" s="83"/>
      <c r="X29" s="83"/>
      <c r="Y29" s="64"/>
      <c r="Z29" s="64"/>
      <c r="AA29" s="64"/>
      <c r="AB29" s="64"/>
      <c r="AC29" s="64"/>
      <c r="AD29" s="64"/>
    </row>
    <row r="30" spans="1:30" ht="12.75">
      <c r="A30" s="64" t="s">
        <v>29</v>
      </c>
      <c r="B30" s="229" t="s">
        <v>343</v>
      </c>
      <c r="C30" s="74" t="s">
        <v>342</v>
      </c>
      <c r="D30" s="46">
        <f>SUM(G30:J30,M30:P30,S30:V30,Y30:AB30)</f>
        <v>15</v>
      </c>
      <c r="E30" s="57"/>
      <c r="F30" s="64" t="s">
        <v>47</v>
      </c>
      <c r="G30" s="52"/>
      <c r="H30" s="52"/>
      <c r="I30" s="52"/>
      <c r="J30" s="52"/>
      <c r="K30" s="52"/>
      <c r="L30" s="52"/>
      <c r="M30" s="57"/>
      <c r="N30" s="57"/>
      <c r="O30" s="57"/>
      <c r="P30" s="57">
        <v>15</v>
      </c>
      <c r="Q30" s="57" t="s">
        <v>47</v>
      </c>
      <c r="R30" s="57">
        <v>2</v>
      </c>
      <c r="S30" s="83"/>
      <c r="T30" s="83"/>
      <c r="U30" s="83"/>
      <c r="V30" s="83"/>
      <c r="W30" s="83"/>
      <c r="X30" s="83"/>
      <c r="Y30" s="64"/>
      <c r="Z30" s="64"/>
      <c r="AA30" s="64"/>
      <c r="AB30" s="64"/>
      <c r="AC30" s="64"/>
      <c r="AD30" s="64"/>
    </row>
    <row r="31" spans="1:30" ht="12.75">
      <c r="A31" s="64"/>
      <c r="B31" s="73"/>
      <c r="C31" s="172" t="s">
        <v>321</v>
      </c>
      <c r="D31" s="178">
        <f>SUM(D26:D30)</f>
        <v>105</v>
      </c>
      <c r="E31" s="178">
        <f>SUM(E26:E30)</f>
        <v>3</v>
      </c>
      <c r="F31" s="179" t="s">
        <v>96</v>
      </c>
      <c r="G31" s="91">
        <f>SUM(G26:G30)</f>
        <v>0</v>
      </c>
      <c r="H31" s="91">
        <f>SUM(H26:H30)</f>
        <v>0</v>
      </c>
      <c r="I31" s="91">
        <f>SUM(I26:I30)</f>
        <v>0</v>
      </c>
      <c r="J31" s="91">
        <f>SUM(J26:J30)</f>
        <v>60</v>
      </c>
      <c r="K31" s="118" t="s">
        <v>96</v>
      </c>
      <c r="L31" s="91">
        <f>SUM(L26:L30)</f>
        <v>6</v>
      </c>
      <c r="M31" s="59">
        <f>SUM(M26:M30)</f>
        <v>0</v>
      </c>
      <c r="N31" s="59">
        <f>SUM(N26:N30)</f>
        <v>0</v>
      </c>
      <c r="O31" s="59">
        <f>SUM(O26:O30)</f>
        <v>0</v>
      </c>
      <c r="P31" s="59">
        <f>SUM(P26:P30)</f>
        <v>45</v>
      </c>
      <c r="Q31" s="59" t="s">
        <v>96</v>
      </c>
      <c r="R31" s="59">
        <f>SUM(R26:R30)</f>
        <v>6</v>
      </c>
      <c r="S31" s="92"/>
      <c r="T31" s="92"/>
      <c r="U31" s="92"/>
      <c r="V31" s="92"/>
      <c r="W31" s="92"/>
      <c r="X31" s="92"/>
      <c r="Y31" s="90"/>
      <c r="Z31" s="90"/>
      <c r="AA31" s="90"/>
      <c r="AB31" s="90"/>
      <c r="AC31" s="90"/>
      <c r="AD31" s="90"/>
    </row>
    <row r="32" spans="1:30" ht="39" customHeight="1">
      <c r="A32" s="55"/>
      <c r="B32" s="365" t="s">
        <v>324</v>
      </c>
      <c r="C32" s="365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</row>
    <row r="33" spans="1:33" ht="25.5">
      <c r="A33" s="64" t="s">
        <v>25</v>
      </c>
      <c r="B33" s="73" t="s">
        <v>157</v>
      </c>
      <c r="C33" s="84" t="s">
        <v>98</v>
      </c>
      <c r="D33" s="46">
        <f t="shared" ref="D33:D38" si="4">SUM(G33:J33,M33:P33,S33:V33,Y33:AB33)</f>
        <v>60</v>
      </c>
      <c r="E33" s="46">
        <f t="shared" ref="E33:E38" si="5">SUM(L33,R33,X33,AD33)</f>
        <v>3</v>
      </c>
      <c r="F33" s="85" t="s">
        <v>46</v>
      </c>
      <c r="G33" s="58"/>
      <c r="H33" s="58"/>
      <c r="I33" s="58"/>
      <c r="J33" s="58"/>
      <c r="K33" s="58"/>
      <c r="L33" s="58"/>
      <c r="M33" s="57">
        <v>30</v>
      </c>
      <c r="N33" s="57"/>
      <c r="O33" s="57"/>
      <c r="P33" s="57">
        <v>30</v>
      </c>
      <c r="Q33" s="57" t="s">
        <v>46</v>
      </c>
      <c r="R33" s="57">
        <v>3</v>
      </c>
      <c r="S33" s="58"/>
      <c r="T33" s="58"/>
      <c r="U33" s="58"/>
      <c r="V33" s="58"/>
      <c r="W33" s="58"/>
      <c r="X33" s="58"/>
      <c r="Y33" s="57"/>
      <c r="Z33" s="57"/>
      <c r="AA33" s="57"/>
      <c r="AB33" s="57"/>
      <c r="AC33" s="57"/>
      <c r="AD33" s="59"/>
    </row>
    <row r="34" spans="1:33" ht="12.75">
      <c r="A34" s="64" t="s">
        <v>26</v>
      </c>
      <c r="B34" s="73" t="s">
        <v>158</v>
      </c>
      <c r="C34" s="84" t="s">
        <v>103</v>
      </c>
      <c r="D34" s="57">
        <f t="shared" si="4"/>
        <v>30</v>
      </c>
      <c r="E34" s="57">
        <f t="shared" si="5"/>
        <v>1</v>
      </c>
      <c r="F34" s="85" t="s">
        <v>47</v>
      </c>
      <c r="G34" s="58"/>
      <c r="H34" s="58"/>
      <c r="I34" s="58"/>
      <c r="J34" s="58"/>
      <c r="K34" s="58"/>
      <c r="L34" s="58"/>
      <c r="M34" s="57"/>
      <c r="N34" s="57"/>
      <c r="O34" s="57"/>
      <c r="P34" s="57">
        <v>30</v>
      </c>
      <c r="Q34" s="57" t="s">
        <v>47</v>
      </c>
      <c r="R34" s="57">
        <v>1</v>
      </c>
      <c r="S34" s="58"/>
      <c r="T34" s="58"/>
      <c r="U34" s="58"/>
      <c r="V34" s="58"/>
      <c r="W34" s="58"/>
      <c r="X34" s="58"/>
      <c r="Y34" s="57"/>
      <c r="Z34" s="57"/>
      <c r="AA34" s="57"/>
      <c r="AB34" s="57"/>
      <c r="AC34" s="57"/>
      <c r="AD34" s="59"/>
    </row>
    <row r="35" spans="1:33" ht="25.5">
      <c r="A35" s="64" t="s">
        <v>27</v>
      </c>
      <c r="B35" s="73" t="s">
        <v>159</v>
      </c>
      <c r="C35" s="84" t="s">
        <v>104</v>
      </c>
      <c r="D35" s="57">
        <f t="shared" si="4"/>
        <v>60</v>
      </c>
      <c r="E35" s="57">
        <f t="shared" si="5"/>
        <v>3</v>
      </c>
      <c r="F35" s="85" t="s">
        <v>46</v>
      </c>
      <c r="G35" s="58">
        <v>30</v>
      </c>
      <c r="H35" s="58"/>
      <c r="I35" s="58"/>
      <c r="J35" s="58">
        <v>30</v>
      </c>
      <c r="K35" s="58" t="s">
        <v>46</v>
      </c>
      <c r="L35" s="58">
        <v>3</v>
      </c>
      <c r="M35" s="57"/>
      <c r="N35" s="57"/>
      <c r="O35" s="57"/>
      <c r="P35" s="57"/>
      <c r="Q35" s="57"/>
      <c r="R35" s="57"/>
      <c r="S35" s="58"/>
      <c r="T35" s="58"/>
      <c r="U35" s="58"/>
      <c r="V35" s="58"/>
      <c r="W35" s="58"/>
      <c r="X35" s="58"/>
      <c r="Y35" s="57"/>
      <c r="Z35" s="57"/>
      <c r="AA35" s="57"/>
      <c r="AB35" s="57"/>
      <c r="AC35" s="57"/>
      <c r="AD35" s="59"/>
    </row>
    <row r="36" spans="1:33" ht="12.75">
      <c r="A36" s="64" t="s">
        <v>28</v>
      </c>
      <c r="B36" s="73" t="s">
        <v>160</v>
      </c>
      <c r="C36" s="84" t="s">
        <v>99</v>
      </c>
      <c r="D36" s="57">
        <f t="shared" si="4"/>
        <v>0</v>
      </c>
      <c r="E36" s="57">
        <f t="shared" si="5"/>
        <v>1</v>
      </c>
      <c r="F36" s="85" t="s">
        <v>47</v>
      </c>
      <c r="G36" s="58"/>
      <c r="H36" s="58"/>
      <c r="I36" s="58"/>
      <c r="J36" s="58" t="s">
        <v>339</v>
      </c>
      <c r="K36" s="58" t="s">
        <v>47</v>
      </c>
      <c r="L36" s="58">
        <v>1</v>
      </c>
      <c r="M36" s="57"/>
      <c r="N36" s="57"/>
      <c r="O36" s="57"/>
      <c r="P36" s="57"/>
      <c r="Q36" s="217"/>
      <c r="R36" s="217"/>
      <c r="S36" s="58"/>
      <c r="T36" s="58"/>
      <c r="U36" s="58"/>
      <c r="V36" s="58"/>
      <c r="W36" s="83"/>
      <c r="X36" s="83"/>
      <c r="Y36" s="57"/>
      <c r="Z36" s="57"/>
      <c r="AA36" s="57"/>
      <c r="AB36" s="57"/>
      <c r="AC36" s="57"/>
      <c r="AD36" s="59"/>
    </row>
    <row r="37" spans="1:33" ht="12.75">
      <c r="A37" s="64" t="s">
        <v>29</v>
      </c>
      <c r="B37" s="73" t="s">
        <v>161</v>
      </c>
      <c r="C37" s="84" t="s">
        <v>100</v>
      </c>
      <c r="D37" s="57">
        <f t="shared" si="4"/>
        <v>0</v>
      </c>
      <c r="E37" s="57">
        <f t="shared" si="5"/>
        <v>2</v>
      </c>
      <c r="F37" s="85" t="s">
        <v>47</v>
      </c>
      <c r="G37" s="58"/>
      <c r="H37" s="58"/>
      <c r="I37" s="58"/>
      <c r="J37" s="58" t="s">
        <v>341</v>
      </c>
      <c r="K37" s="58" t="s">
        <v>47</v>
      </c>
      <c r="L37" s="58">
        <v>2</v>
      </c>
      <c r="M37" s="57"/>
      <c r="N37" s="57"/>
      <c r="O37" s="57"/>
      <c r="P37" s="57"/>
      <c r="Q37" s="57"/>
      <c r="R37" s="59"/>
      <c r="S37" s="58"/>
      <c r="T37" s="58"/>
      <c r="U37" s="58"/>
      <c r="V37" s="58"/>
      <c r="W37" s="58"/>
      <c r="X37" s="58"/>
      <c r="Y37" s="57"/>
      <c r="Z37" s="57"/>
      <c r="AA37" s="57"/>
      <c r="AB37" s="57"/>
      <c r="AC37" s="57"/>
      <c r="AD37" s="59"/>
    </row>
    <row r="38" spans="1:33" ht="12.75">
      <c r="A38" s="64" t="s">
        <v>198</v>
      </c>
      <c r="B38" s="73" t="s">
        <v>161</v>
      </c>
      <c r="C38" s="84" t="s">
        <v>101</v>
      </c>
      <c r="D38" s="57">
        <f t="shared" si="4"/>
        <v>0</v>
      </c>
      <c r="E38" s="57">
        <f t="shared" si="5"/>
        <v>2</v>
      </c>
      <c r="F38" s="85" t="s">
        <v>47</v>
      </c>
      <c r="G38" s="58"/>
      <c r="H38" s="58"/>
      <c r="I38" s="58"/>
      <c r="J38" s="58"/>
      <c r="K38" s="58"/>
      <c r="L38" s="83"/>
      <c r="M38" s="64"/>
      <c r="N38" s="64"/>
      <c r="O38" s="64"/>
      <c r="P38" s="64" t="s">
        <v>341</v>
      </c>
      <c r="Q38" s="64" t="s">
        <v>47</v>
      </c>
      <c r="R38" s="64">
        <v>2</v>
      </c>
      <c r="S38" s="83"/>
      <c r="T38" s="83"/>
      <c r="U38" s="83"/>
      <c r="V38" s="83"/>
      <c r="W38" s="83"/>
      <c r="X38" s="83"/>
      <c r="Y38" s="64"/>
      <c r="Z38" s="64"/>
      <c r="AA38" s="64"/>
      <c r="AB38" s="64"/>
      <c r="AC38" s="64"/>
      <c r="AD38" s="64"/>
    </row>
    <row r="39" spans="1:33" ht="12.75">
      <c r="A39" s="64"/>
      <c r="B39" s="180"/>
      <c r="C39" s="181" t="s">
        <v>321</v>
      </c>
      <c r="D39" s="60">
        <f>SUM(D33:D35)</f>
        <v>150</v>
      </c>
      <c r="E39" s="60">
        <f>SUM(E33:E38)</f>
        <v>12</v>
      </c>
      <c r="F39" s="60" t="s">
        <v>96</v>
      </c>
      <c r="G39" s="72">
        <f>SUM(G33:G35)</f>
        <v>30</v>
      </c>
      <c r="H39" s="72">
        <f>SUM(H33:H35)</f>
        <v>0</v>
      </c>
      <c r="I39" s="72">
        <f>SUM(I33:I35)</f>
        <v>0</v>
      </c>
      <c r="J39" s="72">
        <f>SUM(J33:J35)</f>
        <v>30</v>
      </c>
      <c r="K39" s="72" t="s">
        <v>96</v>
      </c>
      <c r="L39" s="72">
        <f>SUM(L33:L38)</f>
        <v>6</v>
      </c>
      <c r="M39" s="60">
        <f>SUM(M33:M38)</f>
        <v>30</v>
      </c>
      <c r="N39" s="60">
        <f>SUM(N33:N38)</f>
        <v>0</v>
      </c>
      <c r="O39" s="60">
        <f>SUM(O33:O38)</f>
        <v>0</v>
      </c>
      <c r="P39" s="60">
        <f>SUM(P33:P35)</f>
        <v>60</v>
      </c>
      <c r="Q39" s="182" t="s">
        <v>96</v>
      </c>
      <c r="R39" s="60">
        <f>SUM(R33:R38)</f>
        <v>6</v>
      </c>
      <c r="S39" s="92"/>
      <c r="T39" s="92"/>
      <c r="U39" s="92"/>
      <c r="V39" s="92"/>
      <c r="W39" s="92"/>
      <c r="X39" s="92"/>
      <c r="Y39" s="90"/>
      <c r="Z39" s="90"/>
      <c r="AA39" s="90"/>
      <c r="AB39" s="90"/>
      <c r="AC39" s="90"/>
      <c r="AD39" s="90"/>
    </row>
    <row r="40" spans="1:33">
      <c r="A40" s="22"/>
      <c r="C40" s="36" t="s">
        <v>99</v>
      </c>
      <c r="D40" s="36" t="s">
        <v>208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</row>
    <row r="41" spans="1:33">
      <c r="C41" s="36" t="s">
        <v>100</v>
      </c>
      <c r="D41" s="36" t="s">
        <v>205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</row>
    <row r="42" spans="1:33">
      <c r="C42" s="36" t="s">
        <v>101</v>
      </c>
      <c r="D42" s="36" t="s">
        <v>206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</row>
    <row r="43" spans="1:33">
      <c r="C43" s="36" t="s">
        <v>340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</row>
    <row r="44" spans="1:33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</row>
    <row r="45" spans="1:33">
      <c r="B45" s="31" t="s">
        <v>191</v>
      </c>
      <c r="S45" s="31" t="s">
        <v>192</v>
      </c>
    </row>
    <row r="46" spans="1:33">
      <c r="S46" s="31" t="s">
        <v>193</v>
      </c>
    </row>
    <row r="47" spans="1:33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 t="s">
        <v>329</v>
      </c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</row>
    <row r="48" spans="1:33">
      <c r="A48" s="35"/>
    </row>
  </sheetData>
  <mergeCells count="33">
    <mergeCell ref="Y5:AD5"/>
    <mergeCell ref="M5:R5"/>
    <mergeCell ref="X6:X7"/>
    <mergeCell ref="K6:K7"/>
    <mergeCell ref="B18:C18"/>
    <mergeCell ref="AD6:AD7"/>
    <mergeCell ref="R6:R7"/>
    <mergeCell ref="Q6:Q7"/>
    <mergeCell ref="Y6:AB6"/>
    <mergeCell ref="AC6:AC7"/>
    <mergeCell ref="S6:V6"/>
    <mergeCell ref="Y17:AB17"/>
    <mergeCell ref="M17:P17"/>
    <mergeCell ref="C5:C7"/>
    <mergeCell ref="S5:X5"/>
    <mergeCell ref="S17:V17"/>
    <mergeCell ref="M6:P6"/>
    <mergeCell ref="W6:W7"/>
    <mergeCell ref="B32:C32"/>
    <mergeCell ref="L6:L7"/>
    <mergeCell ref="G6:J6"/>
    <mergeCell ref="A16:C17"/>
    <mergeCell ref="G17:J17"/>
    <mergeCell ref="B25:C25"/>
    <mergeCell ref="G5:L5"/>
    <mergeCell ref="A2:B2"/>
    <mergeCell ref="A3:B3"/>
    <mergeCell ref="A4:B4"/>
    <mergeCell ref="A5:A7"/>
    <mergeCell ref="B5:B7"/>
    <mergeCell ref="D5:D7"/>
    <mergeCell ref="E5:E7"/>
    <mergeCell ref="F5:F7"/>
  </mergeCells>
  <phoneticPr fontId="9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7" firstPageNumber="5" fitToHeight="0" orientation="landscape" r:id="rId1"/>
  <headerFooter alignWithMargins="0">
    <oddHeader>&amp;C&amp;"Arial,Pogrubiony"&amp;12P L A N   S T U D I Ó W    S T A C J O N A R N Y C H&amp;R&amp;"Arial,Kursywa"&amp;12Rekrutacja w roku akademickim 2018/2019</oddHeader>
  </headerFooter>
  <ignoredErrors>
    <ignoredError sqref="D9:AD39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7"/>
  <sheetViews>
    <sheetView zoomScaleNormal="100" zoomScaleSheetLayoutView="80" zoomScalePageLayoutView="91" workbookViewId="0">
      <selection activeCell="G13" sqref="G13"/>
    </sheetView>
  </sheetViews>
  <sheetFormatPr defaultRowHeight="11.25"/>
  <cols>
    <col min="1" max="1" width="4.7109375" style="6" customWidth="1"/>
    <col min="2" max="2" width="21.85546875" style="6" customWidth="1"/>
    <col min="3" max="3" width="40.85546875" style="6" customWidth="1"/>
    <col min="4" max="4" width="7.42578125" style="6" customWidth="1"/>
    <col min="5" max="5" width="4.7109375" style="6" customWidth="1"/>
    <col min="6" max="6" width="7.7109375" style="6" customWidth="1"/>
    <col min="7" max="10" width="4.28515625" style="6" customWidth="1"/>
    <col min="11" max="11" width="7.7109375" style="6" customWidth="1"/>
    <col min="12" max="12" width="6.42578125" style="6" customWidth="1"/>
    <col min="13" max="16" width="4.28515625" style="6" customWidth="1"/>
    <col min="17" max="17" width="7.7109375" style="6" customWidth="1"/>
    <col min="18" max="18" width="6.42578125" style="6" customWidth="1"/>
    <col min="19" max="22" width="4.28515625" style="6" customWidth="1"/>
    <col min="23" max="23" width="7.7109375" style="6" customWidth="1"/>
    <col min="24" max="24" width="6.42578125" style="6" customWidth="1"/>
    <col min="25" max="28" width="4.28515625" style="6" customWidth="1"/>
    <col min="29" max="29" width="7.7109375" style="6" customWidth="1"/>
    <col min="30" max="30" width="6.42578125" style="6" customWidth="1"/>
    <col min="31" max="31" width="7" style="6" customWidth="1"/>
    <col min="32" max="32" width="6.28515625" style="6" customWidth="1"/>
    <col min="33" max="16384" width="9.140625" style="6"/>
  </cols>
  <sheetData>
    <row r="1" spans="1:32" ht="15.75">
      <c r="A1" s="1" t="s">
        <v>355</v>
      </c>
      <c r="B1" s="1"/>
      <c r="C1" s="107"/>
      <c r="D1" s="9"/>
      <c r="E1" s="9"/>
      <c r="F1" s="9"/>
      <c r="G1" s="9"/>
      <c r="H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2" ht="12.75">
      <c r="A2" s="309" t="s">
        <v>0</v>
      </c>
      <c r="B2" s="309"/>
      <c r="C2" s="2" t="s">
        <v>1</v>
      </c>
      <c r="D2" s="10"/>
    </row>
    <row r="3" spans="1:32" ht="12.75">
      <c r="A3" s="309" t="s">
        <v>32</v>
      </c>
      <c r="B3" s="309"/>
      <c r="C3" s="2" t="s">
        <v>209</v>
      </c>
    </row>
    <row r="4" spans="1:32" ht="12.75">
      <c r="A4" s="310" t="s">
        <v>2</v>
      </c>
      <c r="B4" s="310"/>
      <c r="C4" s="2" t="s">
        <v>34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2" ht="17.100000000000001" customHeight="1">
      <c r="A5" s="260" t="s">
        <v>3</v>
      </c>
      <c r="B5" s="294" t="s">
        <v>4</v>
      </c>
      <c r="C5" s="260" t="s">
        <v>5</v>
      </c>
      <c r="D5" s="260" t="s">
        <v>11</v>
      </c>
      <c r="E5" s="370" t="s">
        <v>12</v>
      </c>
      <c r="F5" s="260" t="s">
        <v>13</v>
      </c>
      <c r="G5" s="307" t="s">
        <v>6</v>
      </c>
      <c r="H5" s="307"/>
      <c r="I5" s="307"/>
      <c r="J5" s="307"/>
      <c r="K5" s="307"/>
      <c r="L5" s="307"/>
      <c r="M5" s="294" t="s">
        <v>7</v>
      </c>
      <c r="N5" s="294"/>
      <c r="O5" s="294"/>
      <c r="P5" s="294"/>
      <c r="Q5" s="294"/>
      <c r="R5" s="294"/>
      <c r="S5" s="307" t="s">
        <v>8</v>
      </c>
      <c r="T5" s="307"/>
      <c r="U5" s="307"/>
      <c r="V5" s="307"/>
      <c r="W5" s="307"/>
      <c r="X5" s="307"/>
      <c r="Y5" s="294" t="s">
        <v>9</v>
      </c>
      <c r="Z5" s="294"/>
      <c r="AA5" s="294"/>
      <c r="AB5" s="294"/>
      <c r="AC5" s="294"/>
      <c r="AD5" s="294"/>
      <c r="AE5" s="13"/>
    </row>
    <row r="6" spans="1:32" ht="12.95" customHeight="1">
      <c r="A6" s="260"/>
      <c r="B6" s="294"/>
      <c r="C6" s="260"/>
      <c r="D6" s="260"/>
      <c r="E6" s="370"/>
      <c r="F6" s="260"/>
      <c r="G6" s="306" t="s">
        <v>10</v>
      </c>
      <c r="H6" s="306"/>
      <c r="I6" s="306"/>
      <c r="J6" s="373"/>
      <c r="K6" s="306" t="s">
        <v>13</v>
      </c>
      <c r="L6" s="369" t="s">
        <v>12</v>
      </c>
      <c r="M6" s="260" t="s">
        <v>10</v>
      </c>
      <c r="N6" s="260"/>
      <c r="O6" s="260"/>
      <c r="P6" s="374"/>
      <c r="Q6" s="260" t="s">
        <v>13</v>
      </c>
      <c r="R6" s="370" t="s">
        <v>12</v>
      </c>
      <c r="S6" s="306" t="s">
        <v>10</v>
      </c>
      <c r="T6" s="306"/>
      <c r="U6" s="306"/>
      <c r="V6" s="373"/>
      <c r="W6" s="306" t="s">
        <v>13</v>
      </c>
      <c r="X6" s="369" t="s">
        <v>12</v>
      </c>
      <c r="Y6" s="260" t="s">
        <v>10</v>
      </c>
      <c r="Z6" s="260"/>
      <c r="AA6" s="260"/>
      <c r="AB6" s="374"/>
      <c r="AC6" s="260" t="s">
        <v>13</v>
      </c>
      <c r="AD6" s="370" t="s">
        <v>12</v>
      </c>
    </row>
    <row r="7" spans="1:32" ht="26.1" customHeight="1">
      <c r="A7" s="260"/>
      <c r="B7" s="294"/>
      <c r="C7" s="260"/>
      <c r="D7" s="260"/>
      <c r="E7" s="370"/>
      <c r="F7" s="260"/>
      <c r="G7" s="52" t="s">
        <v>14</v>
      </c>
      <c r="H7" s="52" t="s">
        <v>15</v>
      </c>
      <c r="I7" s="52" t="s">
        <v>203</v>
      </c>
      <c r="J7" s="52" t="s">
        <v>202</v>
      </c>
      <c r="K7" s="306"/>
      <c r="L7" s="369"/>
      <c r="M7" s="50" t="s">
        <v>14</v>
      </c>
      <c r="N7" s="50" t="s">
        <v>15</v>
      </c>
      <c r="O7" s="50" t="s">
        <v>203</v>
      </c>
      <c r="P7" s="50" t="s">
        <v>202</v>
      </c>
      <c r="Q7" s="260"/>
      <c r="R7" s="370"/>
      <c r="S7" s="52" t="s">
        <v>14</v>
      </c>
      <c r="T7" s="52" t="s">
        <v>15</v>
      </c>
      <c r="U7" s="52" t="s">
        <v>203</v>
      </c>
      <c r="V7" s="52" t="s">
        <v>202</v>
      </c>
      <c r="W7" s="306"/>
      <c r="X7" s="369"/>
      <c r="Y7" s="50" t="s">
        <v>14</v>
      </c>
      <c r="Z7" s="50" t="s">
        <v>15</v>
      </c>
      <c r="AA7" s="50" t="s">
        <v>203</v>
      </c>
      <c r="AB7" s="50" t="s">
        <v>202</v>
      </c>
      <c r="AC7" s="260"/>
      <c r="AD7" s="370"/>
      <c r="AE7" s="13"/>
      <c r="AF7" s="13"/>
    </row>
    <row r="8" spans="1:32" ht="27.95" customHeight="1">
      <c r="A8" s="54" t="s">
        <v>16</v>
      </c>
      <c r="B8" s="93" t="s">
        <v>188</v>
      </c>
      <c r="C8" s="93" t="s">
        <v>69</v>
      </c>
      <c r="D8" s="57">
        <f>SUM(G8:J8,M8:P8,S8:V8,Y8:AB8)</f>
        <v>45</v>
      </c>
      <c r="E8" s="57">
        <f>SUM(L8,R8,X8,AD8)</f>
        <v>2</v>
      </c>
      <c r="F8" s="76" t="s">
        <v>71</v>
      </c>
      <c r="G8" s="52">
        <v>15</v>
      </c>
      <c r="H8" s="52">
        <v>30</v>
      </c>
      <c r="I8" s="52" t="s">
        <v>81</v>
      </c>
      <c r="J8" s="52"/>
      <c r="K8" s="52" t="s">
        <v>71</v>
      </c>
      <c r="L8" s="52">
        <v>2</v>
      </c>
      <c r="M8" s="76"/>
      <c r="N8" s="76"/>
      <c r="O8" s="76"/>
      <c r="P8" s="76"/>
      <c r="Q8" s="76"/>
      <c r="R8" s="76"/>
      <c r="S8" s="52"/>
      <c r="T8" s="52"/>
      <c r="U8" s="52"/>
      <c r="V8" s="52"/>
      <c r="W8" s="52"/>
      <c r="X8" s="52"/>
      <c r="Y8" s="76"/>
      <c r="Z8" s="76"/>
      <c r="AA8" s="76"/>
      <c r="AB8" s="64"/>
      <c r="AC8" s="76"/>
      <c r="AD8" s="63"/>
    </row>
    <row r="9" spans="1:32" ht="27.95" customHeight="1">
      <c r="A9" s="54" t="s">
        <v>17</v>
      </c>
      <c r="B9" s="73" t="s">
        <v>243</v>
      </c>
      <c r="C9" s="95" t="s">
        <v>250</v>
      </c>
      <c r="D9" s="57">
        <f>SUM(G9:J9,M9:P9,S9:V9,Y9:AB9)</f>
        <v>30</v>
      </c>
      <c r="E9" s="57">
        <f>SUM(L9,R9,X9,AD9)</f>
        <v>2</v>
      </c>
      <c r="F9" s="57" t="s">
        <v>46</v>
      </c>
      <c r="G9" s="58">
        <v>15</v>
      </c>
      <c r="H9" s="58">
        <v>15</v>
      </c>
      <c r="I9" s="58"/>
      <c r="J9" s="58"/>
      <c r="K9" s="58" t="s">
        <v>46</v>
      </c>
      <c r="L9" s="58">
        <v>2</v>
      </c>
      <c r="M9" s="57"/>
      <c r="N9" s="57"/>
      <c r="O9" s="57"/>
      <c r="P9" s="57"/>
      <c r="Q9" s="57"/>
      <c r="R9" s="57"/>
      <c r="S9" s="58"/>
      <c r="T9" s="58"/>
      <c r="U9" s="58"/>
      <c r="V9" s="58"/>
      <c r="W9" s="58"/>
      <c r="X9" s="58"/>
      <c r="Y9" s="57"/>
      <c r="Z9" s="57"/>
      <c r="AA9" s="57"/>
      <c r="AB9" s="57"/>
      <c r="AC9" s="68"/>
      <c r="AD9" s="64"/>
    </row>
    <row r="10" spans="1:32" ht="27.95" customHeight="1">
      <c r="A10" s="54" t="s">
        <v>18</v>
      </c>
      <c r="B10" s="73" t="s">
        <v>240</v>
      </c>
      <c r="C10" s="95" t="s">
        <v>239</v>
      </c>
      <c r="D10" s="57">
        <f>SUM(G10:J10,M10:P10,S10:V10,Y10:AB10)</f>
        <v>30</v>
      </c>
      <c r="E10" s="57">
        <f>SUM(L10,R10,X10,AD10)</f>
        <v>2</v>
      </c>
      <c r="F10" s="57" t="s">
        <v>46</v>
      </c>
      <c r="G10" s="58">
        <v>15</v>
      </c>
      <c r="H10" s="58"/>
      <c r="I10" s="58"/>
      <c r="J10" s="58">
        <v>15</v>
      </c>
      <c r="K10" s="58" t="s">
        <v>46</v>
      </c>
      <c r="L10" s="58">
        <v>2</v>
      </c>
      <c r="M10" s="57"/>
      <c r="N10" s="57"/>
      <c r="O10" s="57"/>
      <c r="P10" s="57"/>
      <c r="Q10" s="57"/>
      <c r="R10" s="57"/>
      <c r="S10" s="58"/>
      <c r="T10" s="58"/>
      <c r="U10" s="58"/>
      <c r="V10" s="58"/>
      <c r="W10" s="58"/>
      <c r="X10" s="58"/>
      <c r="Y10" s="57"/>
      <c r="Z10" s="57"/>
      <c r="AA10" s="57"/>
      <c r="AB10" s="57"/>
      <c r="AC10" s="57"/>
      <c r="AD10" s="64"/>
    </row>
    <row r="11" spans="1:32" ht="27.95" customHeight="1">
      <c r="A11" s="54" t="s">
        <v>20</v>
      </c>
      <c r="B11" s="95" t="s">
        <v>163</v>
      </c>
      <c r="C11" s="95" t="s">
        <v>73</v>
      </c>
      <c r="D11" s="57">
        <f t="shared" ref="D11:D20" si="0">SUM(G11:J11,M11:P11,S11:V11,Y11:AB11)</f>
        <v>30</v>
      </c>
      <c r="E11" s="57">
        <f t="shared" ref="E11:E20" si="1">SUM(L11,R11,X11,AD11)</f>
        <v>2</v>
      </c>
      <c r="F11" s="57" t="s">
        <v>71</v>
      </c>
      <c r="G11" s="58"/>
      <c r="H11" s="58"/>
      <c r="I11" s="58"/>
      <c r="J11" s="58"/>
      <c r="K11" s="58"/>
      <c r="L11" s="58"/>
      <c r="M11" s="57">
        <v>15</v>
      </c>
      <c r="N11" s="57">
        <v>15</v>
      </c>
      <c r="O11" s="57" t="s">
        <v>81</v>
      </c>
      <c r="P11" s="57"/>
      <c r="Q11" s="57" t="s">
        <v>71</v>
      </c>
      <c r="R11" s="57">
        <v>2</v>
      </c>
      <c r="S11" s="58"/>
      <c r="T11" s="58"/>
      <c r="U11" s="58"/>
      <c r="V11" s="58"/>
      <c r="W11" s="58"/>
      <c r="X11" s="58"/>
      <c r="Y11" s="57"/>
      <c r="Z11" s="57"/>
      <c r="AA11" s="57"/>
      <c r="AB11" s="57"/>
      <c r="AC11" s="57"/>
      <c r="AD11" s="64"/>
    </row>
    <row r="12" spans="1:32" ht="27.95" customHeight="1">
      <c r="A12" s="54" t="s">
        <v>21</v>
      </c>
      <c r="B12" s="95" t="s">
        <v>164</v>
      </c>
      <c r="C12" s="95" t="s">
        <v>79</v>
      </c>
      <c r="D12" s="57">
        <f t="shared" si="0"/>
        <v>30</v>
      </c>
      <c r="E12" s="57">
        <f t="shared" si="1"/>
        <v>2</v>
      </c>
      <c r="F12" s="57" t="s">
        <v>47</v>
      </c>
      <c r="G12" s="58"/>
      <c r="H12" s="58"/>
      <c r="I12" s="58"/>
      <c r="J12" s="58"/>
      <c r="K12" s="58"/>
      <c r="L12" s="58"/>
      <c r="M12" s="57" t="s">
        <v>81</v>
      </c>
      <c r="N12" s="57">
        <v>30</v>
      </c>
      <c r="O12" s="57" t="s">
        <v>81</v>
      </c>
      <c r="P12" s="57"/>
      <c r="Q12" s="57" t="s">
        <v>47</v>
      </c>
      <c r="R12" s="64">
        <v>2</v>
      </c>
      <c r="S12" s="58"/>
      <c r="T12" s="58"/>
      <c r="U12" s="58"/>
      <c r="V12" s="58"/>
      <c r="W12" s="58"/>
      <c r="X12" s="58"/>
      <c r="Y12" s="57"/>
      <c r="Z12" s="57"/>
      <c r="AA12" s="57"/>
      <c r="AB12" s="57"/>
      <c r="AC12" s="57"/>
      <c r="AD12" s="64"/>
    </row>
    <row r="13" spans="1:32" ht="27.95" customHeight="1">
      <c r="A13" s="54" t="s">
        <v>22</v>
      </c>
      <c r="B13" s="95" t="s">
        <v>244</v>
      </c>
      <c r="C13" s="95" t="s">
        <v>245</v>
      </c>
      <c r="D13" s="57">
        <f>SUM(G13:J13,M13:P13,S13:V13,Y13:AB13)</f>
        <v>30</v>
      </c>
      <c r="E13" s="57">
        <f>SUM(L13,R13,X13,AD13)</f>
        <v>2</v>
      </c>
      <c r="F13" s="57" t="s">
        <v>46</v>
      </c>
      <c r="G13" s="58"/>
      <c r="H13" s="58"/>
      <c r="I13" s="58"/>
      <c r="J13" s="58"/>
      <c r="K13" s="58"/>
      <c r="L13" s="58"/>
      <c r="M13" s="57">
        <v>15</v>
      </c>
      <c r="N13" s="57">
        <v>15</v>
      </c>
      <c r="O13" s="57"/>
      <c r="P13" s="57"/>
      <c r="Q13" s="226" t="s">
        <v>46</v>
      </c>
      <c r="R13" s="64">
        <v>2</v>
      </c>
      <c r="S13" s="58"/>
      <c r="T13" s="58"/>
      <c r="U13" s="58"/>
      <c r="V13" s="58"/>
      <c r="W13" s="58"/>
      <c r="X13" s="58"/>
      <c r="Y13" s="57"/>
      <c r="Z13" s="57"/>
      <c r="AA13" s="57"/>
      <c r="AB13" s="57"/>
      <c r="AC13" s="57"/>
      <c r="AD13" s="64"/>
    </row>
    <row r="14" spans="1:32" ht="28.5" customHeight="1">
      <c r="A14" s="54" t="s">
        <v>23</v>
      </c>
      <c r="B14" s="230" t="s">
        <v>165</v>
      </c>
      <c r="C14" s="230" t="s">
        <v>74</v>
      </c>
      <c r="D14" s="57">
        <f t="shared" si="0"/>
        <v>60</v>
      </c>
      <c r="E14" s="57">
        <f t="shared" si="1"/>
        <v>6</v>
      </c>
      <c r="F14" s="57" t="s">
        <v>71</v>
      </c>
      <c r="G14" s="58"/>
      <c r="H14" s="58"/>
      <c r="I14" s="58"/>
      <c r="J14" s="58"/>
      <c r="K14" s="58"/>
      <c r="L14" s="58"/>
      <c r="M14" s="57"/>
      <c r="N14" s="57"/>
      <c r="O14" s="57"/>
      <c r="P14" s="57"/>
      <c r="Q14" s="57"/>
      <c r="R14" s="57"/>
      <c r="S14" s="58">
        <v>30</v>
      </c>
      <c r="T14" s="58">
        <v>30</v>
      </c>
      <c r="U14" s="58" t="s">
        <v>81</v>
      </c>
      <c r="V14" s="58"/>
      <c r="W14" s="58" t="s">
        <v>71</v>
      </c>
      <c r="X14" s="58">
        <v>6</v>
      </c>
      <c r="Y14" s="57"/>
      <c r="Z14" s="57"/>
      <c r="AA14" s="57"/>
      <c r="AB14" s="57"/>
      <c r="AC14" s="57"/>
      <c r="AD14" s="64"/>
    </row>
    <row r="15" spans="1:32" ht="27.95" customHeight="1">
      <c r="A15" s="54" t="s">
        <v>24</v>
      </c>
      <c r="B15" s="95" t="s">
        <v>166</v>
      </c>
      <c r="C15" s="95" t="s">
        <v>75</v>
      </c>
      <c r="D15" s="57">
        <f t="shared" si="0"/>
        <v>45</v>
      </c>
      <c r="E15" s="57">
        <f t="shared" si="1"/>
        <v>6</v>
      </c>
      <c r="F15" s="57" t="s">
        <v>71</v>
      </c>
      <c r="G15" s="58"/>
      <c r="H15" s="58"/>
      <c r="I15" s="58"/>
      <c r="J15" s="58"/>
      <c r="K15" s="58"/>
      <c r="L15" s="58"/>
      <c r="M15" s="57"/>
      <c r="N15" s="57"/>
      <c r="O15" s="57"/>
      <c r="P15" s="57"/>
      <c r="Q15" s="57"/>
      <c r="R15" s="57"/>
      <c r="S15" s="58">
        <v>15</v>
      </c>
      <c r="T15" s="58">
        <v>30</v>
      </c>
      <c r="U15" s="58" t="s">
        <v>81</v>
      </c>
      <c r="V15" s="58"/>
      <c r="W15" s="58" t="s">
        <v>71</v>
      </c>
      <c r="X15" s="58">
        <v>6</v>
      </c>
      <c r="Y15" s="57"/>
      <c r="Z15" s="57"/>
      <c r="AA15" s="57"/>
      <c r="AB15" s="57"/>
      <c r="AC15" s="57"/>
      <c r="AD15" s="64"/>
    </row>
    <row r="16" spans="1:32" ht="27.95" customHeight="1">
      <c r="A16" s="54" t="s">
        <v>25</v>
      </c>
      <c r="B16" s="73" t="s">
        <v>167</v>
      </c>
      <c r="C16" s="230" t="s">
        <v>76</v>
      </c>
      <c r="D16" s="57">
        <f t="shared" si="0"/>
        <v>30</v>
      </c>
      <c r="E16" s="57">
        <f t="shared" si="1"/>
        <v>3</v>
      </c>
      <c r="F16" s="57" t="s">
        <v>47</v>
      </c>
      <c r="G16" s="58"/>
      <c r="H16" s="58"/>
      <c r="I16" s="58"/>
      <c r="J16" s="58"/>
      <c r="K16" s="58"/>
      <c r="L16" s="58"/>
      <c r="M16" s="57"/>
      <c r="N16" s="57"/>
      <c r="O16" s="57"/>
      <c r="P16" s="57"/>
      <c r="Q16" s="57"/>
      <c r="R16" s="57"/>
      <c r="S16" s="58">
        <v>30</v>
      </c>
      <c r="T16" s="58"/>
      <c r="U16" s="58"/>
      <c r="V16" s="58"/>
      <c r="W16" s="58" t="s">
        <v>47</v>
      </c>
      <c r="X16" s="58">
        <v>3</v>
      </c>
      <c r="Y16" s="57"/>
      <c r="Z16" s="57"/>
      <c r="AA16" s="57"/>
      <c r="AB16" s="57"/>
      <c r="AC16" s="57"/>
      <c r="AD16" s="57"/>
    </row>
    <row r="17" spans="1:34" ht="32.450000000000003" customHeight="1">
      <c r="A17" s="54" t="s">
        <v>26</v>
      </c>
      <c r="B17" s="95" t="s">
        <v>168</v>
      </c>
      <c r="C17" s="95" t="s">
        <v>77</v>
      </c>
      <c r="D17" s="57">
        <f t="shared" si="0"/>
        <v>15</v>
      </c>
      <c r="E17" s="57">
        <f t="shared" si="1"/>
        <v>2</v>
      </c>
      <c r="F17" s="57" t="s">
        <v>47</v>
      </c>
      <c r="G17" s="58"/>
      <c r="H17" s="58"/>
      <c r="I17" s="58"/>
      <c r="J17" s="58"/>
      <c r="K17" s="58"/>
      <c r="L17" s="58"/>
      <c r="M17" s="57"/>
      <c r="N17" s="57"/>
      <c r="O17" s="57"/>
      <c r="P17" s="57"/>
      <c r="Q17" s="57"/>
      <c r="R17" s="57"/>
      <c r="S17" s="58" t="s">
        <v>81</v>
      </c>
      <c r="T17" s="58" t="s">
        <v>81</v>
      </c>
      <c r="U17" s="58">
        <v>15</v>
      </c>
      <c r="V17" s="58"/>
      <c r="W17" s="58" t="s">
        <v>47</v>
      </c>
      <c r="X17" s="58">
        <v>2</v>
      </c>
      <c r="Y17" s="57"/>
      <c r="Z17" s="57"/>
      <c r="AA17" s="57"/>
      <c r="AB17" s="57"/>
      <c r="AC17" s="57"/>
      <c r="AD17" s="57"/>
      <c r="AH17" s="18"/>
    </row>
    <row r="18" spans="1:34" ht="27.95" customHeight="1">
      <c r="A18" s="54" t="s">
        <v>27</v>
      </c>
      <c r="B18" s="73" t="s">
        <v>241</v>
      </c>
      <c r="C18" s="230" t="s">
        <v>242</v>
      </c>
      <c r="D18" s="57">
        <f>SUM(G18:J18,M18:P18,S18:V18,Y18:AB18)</f>
        <v>30</v>
      </c>
      <c r="E18" s="57">
        <f>SUM(L18,R18,X18,AD18)</f>
        <v>3</v>
      </c>
      <c r="F18" s="57" t="s">
        <v>46</v>
      </c>
      <c r="G18" s="58"/>
      <c r="H18" s="58"/>
      <c r="I18" s="58"/>
      <c r="J18" s="58"/>
      <c r="K18" s="58"/>
      <c r="L18" s="58"/>
      <c r="M18" s="57"/>
      <c r="N18" s="57"/>
      <c r="O18" s="57"/>
      <c r="P18" s="57"/>
      <c r="Q18" s="57"/>
      <c r="R18" s="57"/>
      <c r="S18" s="58">
        <v>15</v>
      </c>
      <c r="T18" s="58">
        <v>15</v>
      </c>
      <c r="U18" s="58"/>
      <c r="V18" s="58"/>
      <c r="W18" s="227" t="s">
        <v>46</v>
      </c>
      <c r="X18" s="58">
        <v>3</v>
      </c>
      <c r="Y18" s="57"/>
      <c r="Z18" s="57"/>
      <c r="AA18" s="57"/>
      <c r="AB18" s="57"/>
      <c r="AC18" s="68"/>
      <c r="AD18" s="64"/>
    </row>
    <row r="19" spans="1:34" ht="27.95" customHeight="1">
      <c r="A19" s="54" t="s">
        <v>28</v>
      </c>
      <c r="B19" s="95" t="s">
        <v>169</v>
      </c>
      <c r="C19" s="95" t="s">
        <v>78</v>
      </c>
      <c r="D19" s="57">
        <f t="shared" si="0"/>
        <v>45</v>
      </c>
      <c r="E19" s="57">
        <f t="shared" si="1"/>
        <v>6</v>
      </c>
      <c r="F19" s="57" t="s">
        <v>71</v>
      </c>
      <c r="G19" s="58"/>
      <c r="H19" s="58"/>
      <c r="I19" s="58"/>
      <c r="J19" s="58"/>
      <c r="K19" s="58"/>
      <c r="L19" s="58"/>
      <c r="M19" s="57"/>
      <c r="N19" s="57"/>
      <c r="O19" s="57"/>
      <c r="P19" s="57"/>
      <c r="Q19" s="57"/>
      <c r="R19" s="64"/>
      <c r="S19" s="58"/>
      <c r="T19" s="58"/>
      <c r="U19" s="58"/>
      <c r="V19" s="58"/>
      <c r="W19" s="58"/>
      <c r="X19" s="58"/>
      <c r="Y19" s="57">
        <v>15</v>
      </c>
      <c r="Z19" s="57">
        <v>30</v>
      </c>
      <c r="AA19" s="57" t="s">
        <v>81</v>
      </c>
      <c r="AB19" s="57"/>
      <c r="AC19" s="57" t="s">
        <v>71</v>
      </c>
      <c r="AD19" s="64">
        <v>6</v>
      </c>
    </row>
    <row r="20" spans="1:34" ht="27.95" customHeight="1">
      <c r="A20" s="54" t="s">
        <v>29</v>
      </c>
      <c r="B20" s="73" t="s">
        <v>170</v>
      </c>
      <c r="C20" s="95" t="s">
        <v>80</v>
      </c>
      <c r="D20" s="57">
        <f t="shared" si="0"/>
        <v>30</v>
      </c>
      <c r="E20" s="57">
        <f t="shared" si="1"/>
        <v>6</v>
      </c>
      <c r="F20" s="57" t="s">
        <v>46</v>
      </c>
      <c r="G20" s="58"/>
      <c r="H20" s="58"/>
      <c r="I20" s="58"/>
      <c r="J20" s="58"/>
      <c r="K20" s="58"/>
      <c r="L20" s="58"/>
      <c r="M20" s="57"/>
      <c r="N20" s="57"/>
      <c r="O20" s="57"/>
      <c r="P20" s="57"/>
      <c r="Q20" s="57"/>
      <c r="R20" s="57"/>
      <c r="S20" s="58"/>
      <c r="T20" s="58"/>
      <c r="U20" s="58"/>
      <c r="V20" s="58"/>
      <c r="W20" s="58"/>
      <c r="X20" s="58"/>
      <c r="Y20" s="57">
        <v>15</v>
      </c>
      <c r="Z20" s="57">
        <v>15</v>
      </c>
      <c r="AA20" s="57" t="s">
        <v>81</v>
      </c>
      <c r="AB20" s="57"/>
      <c r="AC20" s="68" t="s">
        <v>46</v>
      </c>
      <c r="AD20" s="64">
        <v>6</v>
      </c>
    </row>
    <row r="21" spans="1:34" ht="18.600000000000001" customHeight="1">
      <c r="A21" s="340" t="s">
        <v>309</v>
      </c>
      <c r="B21" s="366"/>
      <c r="C21" s="366"/>
      <c r="D21" s="69">
        <f>SUM(D8:D20)</f>
        <v>450</v>
      </c>
      <c r="E21" s="69">
        <f>SUM(E8:E20)</f>
        <v>44</v>
      </c>
      <c r="F21" s="69" t="s">
        <v>96</v>
      </c>
      <c r="G21" s="81">
        <f>SUM(G8:G20)</f>
        <v>45</v>
      </c>
      <c r="H21" s="81">
        <f>SUM(H8:H20)</f>
        <v>45</v>
      </c>
      <c r="I21" s="81">
        <f>SUM(I8:I20)</f>
        <v>0</v>
      </c>
      <c r="J21" s="81">
        <f>SUM(J8:J20)</f>
        <v>15</v>
      </c>
      <c r="K21" s="81" t="s">
        <v>96</v>
      </c>
      <c r="L21" s="81">
        <f>SUM(L8:L20)</f>
        <v>6</v>
      </c>
      <c r="M21" s="69">
        <f>SUM(M8:M20)</f>
        <v>30</v>
      </c>
      <c r="N21" s="69">
        <f>SUM(N8:N20)</f>
        <v>60</v>
      </c>
      <c r="O21" s="69">
        <f>SUM(O8:O20)</f>
        <v>0</v>
      </c>
      <c r="P21" s="69">
        <f>SUM(P8:P20)</f>
        <v>0</v>
      </c>
      <c r="Q21" s="69" t="s">
        <v>96</v>
      </c>
      <c r="R21" s="69">
        <f>SUM(R8:R20)</f>
        <v>6</v>
      </c>
      <c r="S21" s="81">
        <f>SUM(S8:S20)</f>
        <v>90</v>
      </c>
      <c r="T21" s="81">
        <f>SUM(T8:T20)</f>
        <v>75</v>
      </c>
      <c r="U21" s="81">
        <f>SUM(U8:U20)</f>
        <v>15</v>
      </c>
      <c r="V21" s="81">
        <f>SUM(V8:V20)</f>
        <v>0</v>
      </c>
      <c r="W21" s="81" t="s">
        <v>96</v>
      </c>
      <c r="X21" s="81">
        <f>SUM(X8:X20)</f>
        <v>20</v>
      </c>
      <c r="Y21" s="69">
        <f>SUM(Y8:Y20)</f>
        <v>30</v>
      </c>
      <c r="Z21" s="69">
        <f>SUM(Z8:Z20)</f>
        <v>45</v>
      </c>
      <c r="AA21" s="69">
        <f>SUM(AA8:AA20)</f>
        <v>0</v>
      </c>
      <c r="AB21" s="69">
        <f>SUM(AB11:AB20)</f>
        <v>0</v>
      </c>
      <c r="AC21" s="69" t="s">
        <v>96</v>
      </c>
      <c r="AD21" s="69">
        <f>SUM(AD8:AD20)</f>
        <v>12</v>
      </c>
    </row>
    <row r="22" spans="1:34" ht="18" customHeight="1">
      <c r="A22" s="367"/>
      <c r="B22" s="367"/>
      <c r="C22" s="367"/>
      <c r="D22" s="64"/>
      <c r="E22" s="64"/>
      <c r="F22" s="64"/>
      <c r="G22" s="371">
        <f>SUM(G21:J21)</f>
        <v>105</v>
      </c>
      <c r="H22" s="371"/>
      <c r="I22" s="371"/>
      <c r="J22" s="371"/>
      <c r="K22" s="92"/>
      <c r="L22" s="92"/>
      <c r="M22" s="372">
        <f>SUM(M21:P21)</f>
        <v>90</v>
      </c>
      <c r="N22" s="372"/>
      <c r="O22" s="372"/>
      <c r="P22" s="372"/>
      <c r="Q22" s="90"/>
      <c r="R22" s="90"/>
      <c r="S22" s="371">
        <f>SUM(S21:V21)</f>
        <v>180</v>
      </c>
      <c r="T22" s="371"/>
      <c r="U22" s="371"/>
      <c r="V22" s="371"/>
      <c r="W22" s="92"/>
      <c r="X22" s="92"/>
      <c r="Y22" s="372">
        <f>SUM(Y21:AB21)</f>
        <v>75</v>
      </c>
      <c r="Z22" s="372"/>
      <c r="AA22" s="372"/>
      <c r="AB22" s="372"/>
      <c r="AC22" s="90"/>
      <c r="AD22" s="90"/>
    </row>
    <row r="23" spans="1:34">
      <c r="G23" s="29"/>
      <c r="H23" s="29"/>
      <c r="I23" s="29"/>
      <c r="J23" s="29"/>
      <c r="M23" s="29"/>
      <c r="N23" s="29"/>
      <c r="O23" s="29"/>
      <c r="P23" s="29"/>
      <c r="S23" s="29"/>
      <c r="T23" s="29"/>
      <c r="U23" s="29"/>
      <c r="V23" s="29"/>
      <c r="Y23" s="29"/>
      <c r="Z23" s="29"/>
      <c r="AA23" s="29"/>
      <c r="AB23" s="29"/>
    </row>
    <row r="25" spans="1:34">
      <c r="A25" s="6" t="s">
        <v>191</v>
      </c>
      <c r="O25" s="6" t="s">
        <v>192</v>
      </c>
    </row>
    <row r="26" spans="1:34">
      <c r="O26" s="6" t="s">
        <v>193</v>
      </c>
      <c r="R26" s="6" t="s">
        <v>249</v>
      </c>
    </row>
    <row r="27" spans="1:34">
      <c r="O27" s="6" t="s">
        <v>330</v>
      </c>
      <c r="T27" s="6" t="s">
        <v>325</v>
      </c>
    </row>
  </sheetData>
  <mergeCells count="30">
    <mergeCell ref="Y22:AB22"/>
    <mergeCell ref="S22:V22"/>
    <mergeCell ref="S5:X5"/>
    <mergeCell ref="AD6:AD7"/>
    <mergeCell ref="AC6:AC7"/>
    <mergeCell ref="Y5:AD5"/>
    <mergeCell ref="S6:V6"/>
    <mergeCell ref="Y6:AB6"/>
    <mergeCell ref="G22:J22"/>
    <mergeCell ref="M22:P22"/>
    <mergeCell ref="E5:E7"/>
    <mergeCell ref="X6:X7"/>
    <mergeCell ref="W6:W7"/>
    <mergeCell ref="G5:L5"/>
    <mergeCell ref="G6:J6"/>
    <mergeCell ref="M6:P6"/>
    <mergeCell ref="D5:D7"/>
    <mergeCell ref="M5:R5"/>
    <mergeCell ref="Q6:Q7"/>
    <mergeCell ref="F5:F7"/>
    <mergeCell ref="K6:K7"/>
    <mergeCell ref="L6:L7"/>
    <mergeCell ref="R6:R7"/>
    <mergeCell ref="A21:C22"/>
    <mergeCell ref="A2:B2"/>
    <mergeCell ref="A3:B3"/>
    <mergeCell ref="A4:B4"/>
    <mergeCell ref="A5:A7"/>
    <mergeCell ref="B5:B7"/>
    <mergeCell ref="C5:C7"/>
  </mergeCells>
  <phoneticPr fontId="9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5" firstPageNumber="5" fitToHeight="0" orientation="landscape" r:id="rId1"/>
  <headerFooter alignWithMargins="0">
    <oddHeader>&amp;C&amp;"Arial,Pogrubiony"&amp;12P L A N   S T U D I Ó W    S T A C J O N A R N Y C H&amp;R&amp;"Arial,Kursywa"&amp;12Rekrutacja w roku akademickim 2018/2019</oddHeader>
  </headerFooter>
  <ignoredErrors>
    <ignoredError sqref="D8:D2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H31"/>
  <sheetViews>
    <sheetView zoomScaleNormal="100" zoomScaleSheetLayoutView="80" zoomScalePageLayoutView="90" workbookViewId="0">
      <selection activeCell="D22" sqref="D22"/>
    </sheetView>
  </sheetViews>
  <sheetFormatPr defaultRowHeight="11.25"/>
  <cols>
    <col min="1" max="1" width="4.7109375" style="6" customWidth="1"/>
    <col min="2" max="2" width="21.85546875" style="6" customWidth="1"/>
    <col min="3" max="3" width="40.85546875" style="6" customWidth="1"/>
    <col min="4" max="4" width="7.42578125" style="6" customWidth="1"/>
    <col min="5" max="5" width="4.7109375" style="6" customWidth="1"/>
    <col min="6" max="6" width="7.7109375" style="6" customWidth="1"/>
    <col min="7" max="10" width="4.28515625" style="6" customWidth="1"/>
    <col min="11" max="11" width="7.7109375" style="6" customWidth="1"/>
    <col min="12" max="12" width="6.42578125" style="6" customWidth="1"/>
    <col min="13" max="16" width="4.28515625" style="6" customWidth="1"/>
    <col min="17" max="17" width="7.7109375" style="6" customWidth="1"/>
    <col min="18" max="18" width="6.42578125" style="6" customWidth="1"/>
    <col min="19" max="22" width="4.28515625" style="6" customWidth="1"/>
    <col min="23" max="23" width="7.7109375" style="6" customWidth="1"/>
    <col min="24" max="24" width="6.42578125" style="6" customWidth="1"/>
    <col min="25" max="28" width="4.28515625" style="6" customWidth="1"/>
    <col min="29" max="29" width="7.7109375" style="6" customWidth="1"/>
    <col min="30" max="30" width="6.42578125" style="6" customWidth="1"/>
    <col min="31" max="31" width="7" style="6" customWidth="1"/>
    <col min="32" max="32" width="6.28515625" style="6" customWidth="1"/>
    <col min="33" max="16384" width="9.140625" style="6"/>
  </cols>
  <sheetData>
    <row r="1" spans="1:34" ht="15.75">
      <c r="A1" s="1" t="s">
        <v>356</v>
      </c>
      <c r="B1" s="237"/>
      <c r="C1" s="107"/>
      <c r="D1" s="9"/>
      <c r="E1" s="9"/>
      <c r="F1" s="9"/>
      <c r="G1" s="9"/>
      <c r="H1" s="9"/>
      <c r="I1" s="9"/>
      <c r="V1" s="9"/>
      <c r="W1" s="9"/>
      <c r="X1" s="9"/>
      <c r="Y1" s="9"/>
      <c r="Z1" s="9"/>
      <c r="AA1" s="9"/>
      <c r="AB1" s="9"/>
      <c r="AC1" s="9"/>
      <c r="AD1" s="9"/>
    </row>
    <row r="2" spans="1:34" ht="12.75">
      <c r="A2" s="309" t="s">
        <v>0</v>
      </c>
      <c r="B2" s="309"/>
      <c r="C2" s="2" t="s">
        <v>1</v>
      </c>
      <c r="D2" s="10"/>
      <c r="E2" s="11"/>
      <c r="F2" s="11"/>
    </row>
    <row r="3" spans="1:34" ht="12.75">
      <c r="A3" s="309" t="s">
        <v>32</v>
      </c>
      <c r="B3" s="309"/>
      <c r="C3" s="2" t="s">
        <v>209</v>
      </c>
    </row>
    <row r="4" spans="1:34" ht="20.100000000000001" customHeight="1">
      <c r="A4" s="310" t="s">
        <v>2</v>
      </c>
      <c r="B4" s="310"/>
      <c r="C4" s="2" t="s">
        <v>34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4" ht="17.100000000000001" customHeight="1">
      <c r="A5" s="260" t="s">
        <v>3</v>
      </c>
      <c r="B5" s="294" t="s">
        <v>4</v>
      </c>
      <c r="C5" s="260" t="s">
        <v>5</v>
      </c>
      <c r="D5" s="260" t="s">
        <v>11</v>
      </c>
      <c r="E5" s="370" t="s">
        <v>12</v>
      </c>
      <c r="F5" s="260" t="s">
        <v>13</v>
      </c>
      <c r="G5" s="307" t="s">
        <v>6</v>
      </c>
      <c r="H5" s="307"/>
      <c r="I5" s="307"/>
      <c r="J5" s="307"/>
      <c r="K5" s="307"/>
      <c r="L5" s="307"/>
      <c r="M5" s="294" t="s">
        <v>7</v>
      </c>
      <c r="N5" s="294"/>
      <c r="O5" s="294"/>
      <c r="P5" s="294"/>
      <c r="Q5" s="294"/>
      <c r="R5" s="294"/>
      <c r="S5" s="307" t="s">
        <v>8</v>
      </c>
      <c r="T5" s="307"/>
      <c r="U5" s="307"/>
      <c r="V5" s="307"/>
      <c r="W5" s="307"/>
      <c r="X5" s="307"/>
      <c r="Y5" s="294" t="s">
        <v>9</v>
      </c>
      <c r="Z5" s="294"/>
      <c r="AA5" s="294"/>
      <c r="AB5" s="294"/>
      <c r="AC5" s="294"/>
      <c r="AD5" s="294"/>
      <c r="AE5" s="13"/>
    </row>
    <row r="6" spans="1:34" ht="12.95" customHeight="1">
      <c r="A6" s="260"/>
      <c r="B6" s="294"/>
      <c r="C6" s="260"/>
      <c r="D6" s="260"/>
      <c r="E6" s="370"/>
      <c r="F6" s="260"/>
      <c r="G6" s="306" t="s">
        <v>10</v>
      </c>
      <c r="H6" s="306"/>
      <c r="I6" s="306"/>
      <c r="J6" s="373"/>
      <c r="K6" s="306" t="s">
        <v>13</v>
      </c>
      <c r="L6" s="369" t="s">
        <v>12</v>
      </c>
      <c r="M6" s="260" t="s">
        <v>10</v>
      </c>
      <c r="N6" s="260"/>
      <c r="O6" s="260"/>
      <c r="P6" s="374"/>
      <c r="Q6" s="260" t="s">
        <v>13</v>
      </c>
      <c r="R6" s="370" t="s">
        <v>12</v>
      </c>
      <c r="S6" s="306" t="s">
        <v>10</v>
      </c>
      <c r="T6" s="306"/>
      <c r="U6" s="306"/>
      <c r="V6" s="373"/>
      <c r="W6" s="306" t="s">
        <v>13</v>
      </c>
      <c r="X6" s="369" t="s">
        <v>12</v>
      </c>
      <c r="Y6" s="260" t="s">
        <v>10</v>
      </c>
      <c r="Z6" s="260"/>
      <c r="AA6" s="260"/>
      <c r="AB6" s="374"/>
      <c r="AC6" s="260" t="s">
        <v>13</v>
      </c>
      <c r="AD6" s="370" t="s">
        <v>12</v>
      </c>
    </row>
    <row r="7" spans="1:34" ht="26.1" customHeight="1">
      <c r="A7" s="260"/>
      <c r="B7" s="294"/>
      <c r="C7" s="260"/>
      <c r="D7" s="260"/>
      <c r="E7" s="370"/>
      <c r="F7" s="260"/>
      <c r="G7" s="52" t="s">
        <v>14</v>
      </c>
      <c r="H7" s="52" t="s">
        <v>15</v>
      </c>
      <c r="I7" s="52" t="s">
        <v>203</v>
      </c>
      <c r="J7" s="52" t="s">
        <v>202</v>
      </c>
      <c r="K7" s="306"/>
      <c r="L7" s="369"/>
      <c r="M7" s="50" t="s">
        <v>14</v>
      </c>
      <c r="N7" s="50" t="s">
        <v>15</v>
      </c>
      <c r="O7" s="50" t="s">
        <v>203</v>
      </c>
      <c r="P7" s="50" t="s">
        <v>202</v>
      </c>
      <c r="Q7" s="260"/>
      <c r="R7" s="370"/>
      <c r="S7" s="52" t="s">
        <v>14</v>
      </c>
      <c r="T7" s="52" t="s">
        <v>15</v>
      </c>
      <c r="U7" s="52" t="s">
        <v>203</v>
      </c>
      <c r="V7" s="52" t="s">
        <v>202</v>
      </c>
      <c r="W7" s="306"/>
      <c r="X7" s="369"/>
      <c r="Y7" s="50" t="s">
        <v>14</v>
      </c>
      <c r="Z7" s="50" t="s">
        <v>15</v>
      </c>
      <c r="AA7" s="50" t="s">
        <v>203</v>
      </c>
      <c r="AB7" s="50" t="s">
        <v>202</v>
      </c>
      <c r="AC7" s="260"/>
      <c r="AD7" s="370"/>
      <c r="AE7" s="13"/>
      <c r="AF7" s="13"/>
    </row>
    <row r="8" spans="1:34" ht="21" customHeight="1">
      <c r="A8" s="54" t="s">
        <v>16</v>
      </c>
      <c r="B8" s="122" t="s">
        <v>172</v>
      </c>
      <c r="C8" s="201" t="s">
        <v>82</v>
      </c>
      <c r="D8" s="57">
        <f t="shared" ref="D8:D23" si="0">SUM(G8:J8,M8:P8,S8:V8,Y8:AB8)</f>
        <v>45</v>
      </c>
      <c r="E8" s="57">
        <f t="shared" ref="E8:E23" si="1">SUM(L8,R8,X8,AD8)</f>
        <v>3</v>
      </c>
      <c r="F8" s="57" t="s">
        <v>71</v>
      </c>
      <c r="G8" s="58">
        <v>15</v>
      </c>
      <c r="H8" s="236">
        <v>30</v>
      </c>
      <c r="I8" s="58"/>
      <c r="J8" s="58"/>
      <c r="K8" s="58" t="s">
        <v>71</v>
      </c>
      <c r="L8" s="58">
        <v>3</v>
      </c>
      <c r="M8" s="57"/>
      <c r="N8" s="57"/>
      <c r="O8" s="57"/>
      <c r="P8" s="57"/>
      <c r="Q8" s="57"/>
      <c r="R8" s="57"/>
      <c r="S8" s="58"/>
      <c r="T8" s="58"/>
      <c r="U8" s="58"/>
      <c r="V8" s="58"/>
      <c r="W8" s="58"/>
      <c r="X8" s="58"/>
      <c r="Y8" s="57"/>
      <c r="Z8" s="57"/>
      <c r="AA8" s="57"/>
      <c r="AB8" s="57"/>
      <c r="AC8" s="57"/>
      <c r="AD8" s="63"/>
    </row>
    <row r="9" spans="1:34" ht="25.5">
      <c r="A9" s="54" t="s">
        <v>17</v>
      </c>
      <c r="B9" s="73" t="s">
        <v>240</v>
      </c>
      <c r="C9" s="56" t="s">
        <v>239</v>
      </c>
      <c r="D9" s="57">
        <f>SUM(G9:J9,M9:P9,S9:V9,Y9:AB9)</f>
        <v>30</v>
      </c>
      <c r="E9" s="57">
        <f>SUM(L9,R9,X9,AD9)</f>
        <v>2</v>
      </c>
      <c r="F9" s="57" t="s">
        <v>46</v>
      </c>
      <c r="G9" s="58">
        <v>15</v>
      </c>
      <c r="H9" s="58"/>
      <c r="I9" s="58"/>
      <c r="J9" s="58">
        <v>15</v>
      </c>
      <c r="K9" s="58" t="s">
        <v>46</v>
      </c>
      <c r="L9" s="58">
        <v>2</v>
      </c>
      <c r="M9" s="57"/>
      <c r="N9" s="57"/>
      <c r="O9" s="57"/>
      <c r="P9" s="57"/>
      <c r="Q9" s="57"/>
      <c r="R9" s="57"/>
      <c r="S9" s="58"/>
      <c r="T9" s="58"/>
      <c r="U9" s="58"/>
      <c r="V9" s="58"/>
      <c r="W9" s="58"/>
      <c r="X9" s="58"/>
      <c r="Y9" s="57"/>
      <c r="Z9" s="57"/>
      <c r="AA9" s="57"/>
      <c r="AB9" s="57"/>
      <c r="AC9" s="57"/>
      <c r="AD9" s="64"/>
    </row>
    <row r="10" spans="1:34" ht="25.5">
      <c r="A10" s="54" t="s">
        <v>18</v>
      </c>
      <c r="B10" s="84" t="s">
        <v>171</v>
      </c>
      <c r="C10" s="201" t="s">
        <v>331</v>
      </c>
      <c r="D10" s="57">
        <f>SUM(G10:J10,M10:P10,S10:V10,Y10:AB10)</f>
        <v>30</v>
      </c>
      <c r="E10" s="57">
        <f>SUM(L10,R10,X10,AD10)</f>
        <v>1</v>
      </c>
      <c r="F10" s="57" t="s">
        <v>47</v>
      </c>
      <c r="G10" s="58"/>
      <c r="H10" s="58">
        <v>30</v>
      </c>
      <c r="I10" s="58"/>
      <c r="J10" s="58"/>
      <c r="K10" s="58" t="s">
        <v>47</v>
      </c>
      <c r="L10" s="58">
        <v>1</v>
      </c>
      <c r="M10" s="57"/>
      <c r="N10" s="57"/>
      <c r="O10" s="57"/>
      <c r="P10" s="57"/>
      <c r="Q10" s="57"/>
      <c r="R10" s="57"/>
      <c r="S10" s="58"/>
      <c r="T10" s="58"/>
      <c r="U10" s="58"/>
      <c r="V10" s="58"/>
      <c r="W10" s="58"/>
      <c r="X10" s="58"/>
      <c r="Y10" s="57"/>
      <c r="Z10" s="57"/>
      <c r="AA10" s="57"/>
      <c r="AB10" s="57"/>
      <c r="AC10" s="57"/>
      <c r="AD10" s="63"/>
    </row>
    <row r="11" spans="1:34" ht="21" customHeight="1">
      <c r="A11" s="54" t="s">
        <v>20</v>
      </c>
      <c r="B11" s="73" t="s">
        <v>173</v>
      </c>
      <c r="C11" s="56" t="s">
        <v>83</v>
      </c>
      <c r="D11" s="57">
        <f t="shared" si="0"/>
        <v>30</v>
      </c>
      <c r="E11" s="57">
        <f t="shared" si="1"/>
        <v>3</v>
      </c>
      <c r="F11" s="57" t="s">
        <v>71</v>
      </c>
      <c r="G11" s="58"/>
      <c r="H11" s="58"/>
      <c r="I11" s="58"/>
      <c r="J11" s="58"/>
      <c r="K11" s="58"/>
      <c r="L11" s="58"/>
      <c r="M11" s="57">
        <v>15</v>
      </c>
      <c r="N11" s="57">
        <v>15</v>
      </c>
      <c r="O11" s="57"/>
      <c r="P11" s="57"/>
      <c r="Q11" s="57" t="s">
        <v>71</v>
      </c>
      <c r="R11" s="57">
        <v>3</v>
      </c>
      <c r="S11" s="58"/>
      <c r="T11" s="58"/>
      <c r="U11" s="58"/>
      <c r="V11" s="58"/>
      <c r="W11" s="58"/>
      <c r="X11" s="58"/>
      <c r="Y11" s="57"/>
      <c r="Z11" s="57"/>
      <c r="AA11" s="57"/>
      <c r="AB11" s="57"/>
      <c r="AC11" s="57"/>
      <c r="AD11" s="63"/>
    </row>
    <row r="12" spans="1:34" ht="21" customHeight="1">
      <c r="A12" s="54" t="s">
        <v>21</v>
      </c>
      <c r="B12" s="73" t="s">
        <v>162</v>
      </c>
      <c r="C12" s="56" t="s">
        <v>70</v>
      </c>
      <c r="D12" s="57">
        <f t="shared" si="0"/>
        <v>15</v>
      </c>
      <c r="E12" s="57">
        <f t="shared" si="1"/>
        <v>2</v>
      </c>
      <c r="F12" s="57" t="s">
        <v>47</v>
      </c>
      <c r="G12" s="58"/>
      <c r="H12" s="58"/>
      <c r="I12" s="58"/>
      <c r="J12" s="58"/>
      <c r="K12" s="58"/>
      <c r="L12" s="58"/>
      <c r="M12" s="57"/>
      <c r="N12" s="57">
        <v>15</v>
      </c>
      <c r="O12" s="57"/>
      <c r="P12" s="57"/>
      <c r="Q12" s="57" t="s">
        <v>47</v>
      </c>
      <c r="R12" s="57">
        <v>2</v>
      </c>
      <c r="S12" s="58"/>
      <c r="T12" s="58"/>
      <c r="U12" s="58"/>
      <c r="V12" s="58"/>
      <c r="W12" s="58"/>
      <c r="X12" s="58"/>
      <c r="Y12" s="57"/>
      <c r="Z12" s="57"/>
      <c r="AA12" s="57"/>
      <c r="AB12" s="57"/>
      <c r="AC12" s="57"/>
      <c r="AD12" s="63"/>
    </row>
    <row r="13" spans="1:34" ht="21" customHeight="1">
      <c r="A13" s="54" t="s">
        <v>23</v>
      </c>
      <c r="B13" s="73" t="s">
        <v>175</v>
      </c>
      <c r="C13" s="56" t="s">
        <v>85</v>
      </c>
      <c r="D13" s="57">
        <f>SUM(G13:J13,M13:P13,S13:V13,Y13:AB13)</f>
        <v>15</v>
      </c>
      <c r="E13" s="57">
        <f>SUM(L13,R13,X13,AD13)</f>
        <v>1</v>
      </c>
      <c r="F13" s="57" t="s">
        <v>47</v>
      </c>
      <c r="G13" s="58"/>
      <c r="H13" s="58"/>
      <c r="I13" s="58"/>
      <c r="J13" s="58"/>
      <c r="K13" s="58"/>
      <c r="L13" s="58"/>
      <c r="M13" s="57"/>
      <c r="N13" s="57">
        <v>15</v>
      </c>
      <c r="O13" s="57"/>
      <c r="P13" s="57"/>
      <c r="Q13" s="57" t="s">
        <v>47</v>
      </c>
      <c r="R13" s="57">
        <v>1</v>
      </c>
      <c r="S13" s="58"/>
      <c r="T13" s="58"/>
      <c r="U13" s="58"/>
      <c r="V13" s="58"/>
      <c r="W13" s="58"/>
      <c r="X13" s="58"/>
      <c r="Y13" s="57"/>
      <c r="Z13" s="57"/>
      <c r="AA13" s="57"/>
      <c r="AB13" s="57"/>
      <c r="AC13" s="57"/>
      <c r="AD13" s="63"/>
    </row>
    <row r="14" spans="1:34" ht="21" customHeight="1">
      <c r="A14" s="54" t="s">
        <v>22</v>
      </c>
      <c r="B14" s="73" t="s">
        <v>174</v>
      </c>
      <c r="C14" s="56" t="s">
        <v>84</v>
      </c>
      <c r="D14" s="57">
        <f t="shared" si="0"/>
        <v>30</v>
      </c>
      <c r="E14" s="57">
        <f t="shared" si="1"/>
        <v>3</v>
      </c>
      <c r="F14" s="57" t="s">
        <v>46</v>
      </c>
      <c r="G14" s="58"/>
      <c r="H14" s="58"/>
      <c r="I14" s="58"/>
      <c r="J14" s="58"/>
      <c r="K14" s="58"/>
      <c r="L14" s="58"/>
      <c r="M14" s="57"/>
      <c r="N14" s="57"/>
      <c r="O14" s="57"/>
      <c r="P14" s="57"/>
      <c r="Q14" s="57"/>
      <c r="R14" s="57"/>
      <c r="S14" s="58">
        <v>15</v>
      </c>
      <c r="T14" s="58">
        <v>15</v>
      </c>
      <c r="U14" s="58"/>
      <c r="V14" s="58"/>
      <c r="W14" s="58" t="s">
        <v>46</v>
      </c>
      <c r="X14" s="58">
        <v>3</v>
      </c>
      <c r="Y14" s="57"/>
      <c r="Z14" s="57"/>
      <c r="AA14" s="57"/>
      <c r="AB14" s="57"/>
      <c r="AC14" s="57"/>
      <c r="AD14" s="63"/>
    </row>
    <row r="15" spans="1:34" ht="21" customHeight="1">
      <c r="A15" s="54" t="s">
        <v>24</v>
      </c>
      <c r="B15" s="73" t="s">
        <v>176</v>
      </c>
      <c r="C15" s="56" t="s">
        <v>89</v>
      </c>
      <c r="D15" s="57">
        <f t="shared" si="0"/>
        <v>30</v>
      </c>
      <c r="E15" s="57">
        <f t="shared" si="1"/>
        <v>3</v>
      </c>
      <c r="F15" s="57" t="s">
        <v>46</v>
      </c>
      <c r="G15" s="58"/>
      <c r="H15" s="58"/>
      <c r="I15" s="58"/>
      <c r="J15" s="58"/>
      <c r="K15" s="58"/>
      <c r="L15" s="58"/>
      <c r="M15" s="57"/>
      <c r="N15" s="57"/>
      <c r="O15" s="57"/>
      <c r="P15" s="57"/>
      <c r="Q15" s="57"/>
      <c r="R15" s="57"/>
      <c r="S15" s="58">
        <v>15</v>
      </c>
      <c r="T15" s="58">
        <v>15</v>
      </c>
      <c r="U15" s="58"/>
      <c r="V15" s="58"/>
      <c r="W15" s="58" t="s">
        <v>46</v>
      </c>
      <c r="X15" s="58">
        <v>3</v>
      </c>
      <c r="Y15" s="57"/>
      <c r="Z15" s="57"/>
      <c r="AA15" s="57"/>
      <c r="AB15" s="57"/>
      <c r="AC15" s="57"/>
      <c r="AD15" s="96"/>
    </row>
    <row r="16" spans="1:34" ht="21" customHeight="1">
      <c r="A16" s="54" t="s">
        <v>25</v>
      </c>
      <c r="B16" s="73" t="s">
        <v>177</v>
      </c>
      <c r="C16" s="56" t="s">
        <v>232</v>
      </c>
      <c r="D16" s="57">
        <f t="shared" si="0"/>
        <v>30</v>
      </c>
      <c r="E16" s="57">
        <f t="shared" si="1"/>
        <v>3</v>
      </c>
      <c r="F16" s="57" t="s">
        <v>46</v>
      </c>
      <c r="G16" s="58"/>
      <c r="H16" s="58"/>
      <c r="I16" s="58"/>
      <c r="J16" s="58"/>
      <c r="K16" s="58"/>
      <c r="L16" s="58"/>
      <c r="M16" s="57"/>
      <c r="N16" s="57"/>
      <c r="O16" s="57"/>
      <c r="P16" s="57"/>
      <c r="Q16" s="57"/>
      <c r="R16" s="57"/>
      <c r="S16" s="58">
        <v>15</v>
      </c>
      <c r="T16" s="58">
        <v>15</v>
      </c>
      <c r="U16" s="58"/>
      <c r="V16" s="58"/>
      <c r="W16" s="58" t="s">
        <v>46</v>
      </c>
      <c r="X16" s="58">
        <v>3</v>
      </c>
      <c r="Y16" s="57"/>
      <c r="Z16" s="57"/>
      <c r="AA16" s="57"/>
      <c r="AB16" s="57"/>
      <c r="AC16" s="57"/>
      <c r="AD16" s="63"/>
      <c r="AH16" s="18"/>
    </row>
    <row r="17" spans="1:30" ht="21" customHeight="1">
      <c r="A17" s="54" t="s">
        <v>26</v>
      </c>
      <c r="B17" s="73" t="s">
        <v>178</v>
      </c>
      <c r="C17" s="56" t="s">
        <v>87</v>
      </c>
      <c r="D17" s="57">
        <f t="shared" si="0"/>
        <v>45</v>
      </c>
      <c r="E17" s="57">
        <f t="shared" si="1"/>
        <v>5</v>
      </c>
      <c r="F17" s="57" t="s">
        <v>71</v>
      </c>
      <c r="G17" s="58"/>
      <c r="H17" s="58"/>
      <c r="I17" s="58"/>
      <c r="J17" s="58"/>
      <c r="K17" s="58"/>
      <c r="L17" s="58"/>
      <c r="M17" s="57"/>
      <c r="N17" s="57"/>
      <c r="O17" s="57"/>
      <c r="P17" s="57"/>
      <c r="Q17" s="57"/>
      <c r="R17" s="57"/>
      <c r="S17" s="58">
        <v>15</v>
      </c>
      <c r="T17" s="58">
        <v>30</v>
      </c>
      <c r="U17" s="58"/>
      <c r="V17" s="58"/>
      <c r="W17" s="58" t="s">
        <v>71</v>
      </c>
      <c r="X17" s="58">
        <v>5</v>
      </c>
      <c r="Y17" s="57"/>
      <c r="Z17" s="57"/>
      <c r="AA17" s="57"/>
      <c r="AB17" s="57"/>
      <c r="AC17" s="57"/>
      <c r="AD17" s="63"/>
    </row>
    <row r="18" spans="1:30" ht="21" customHeight="1">
      <c r="A18" s="54" t="s">
        <v>27</v>
      </c>
      <c r="B18" s="127" t="s">
        <v>233</v>
      </c>
      <c r="C18" s="56" t="s">
        <v>234</v>
      </c>
      <c r="D18" s="57">
        <f>SUM(G18:J18,M18:P18,S18:V18,Y18:AB18)</f>
        <v>30</v>
      </c>
      <c r="E18" s="57">
        <f>SUM(L18,R18,X18,AD18)</f>
        <v>3</v>
      </c>
      <c r="F18" s="57" t="s">
        <v>46</v>
      </c>
      <c r="G18" s="58"/>
      <c r="H18" s="58"/>
      <c r="I18" s="58"/>
      <c r="J18" s="58"/>
      <c r="K18" s="58"/>
      <c r="L18" s="58"/>
      <c r="M18" s="57"/>
      <c r="N18" s="57"/>
      <c r="O18" s="57"/>
      <c r="P18" s="57"/>
      <c r="Q18" s="57"/>
      <c r="R18" s="57"/>
      <c r="S18" s="58">
        <v>15</v>
      </c>
      <c r="T18" s="58">
        <v>15</v>
      </c>
      <c r="U18" s="58"/>
      <c r="V18" s="58"/>
      <c r="W18" s="58" t="s">
        <v>46</v>
      </c>
      <c r="X18" s="58">
        <v>3</v>
      </c>
      <c r="Y18" s="57"/>
      <c r="Z18" s="57"/>
      <c r="AA18" s="57"/>
      <c r="AB18" s="57"/>
      <c r="AC18" s="57"/>
      <c r="AD18" s="64"/>
    </row>
    <row r="19" spans="1:30" ht="21" customHeight="1">
      <c r="A19" s="54" t="s">
        <v>28</v>
      </c>
      <c r="B19" s="73" t="s">
        <v>236</v>
      </c>
      <c r="C19" s="56" t="s">
        <v>237</v>
      </c>
      <c r="D19" s="57">
        <f>SUM(G19:J19,M19:P19,S19:V19,Y19:AB19)</f>
        <v>30</v>
      </c>
      <c r="E19" s="57">
        <f>SUM(L19,R19,X19,AD19)</f>
        <v>3</v>
      </c>
      <c r="F19" s="57" t="s">
        <v>46</v>
      </c>
      <c r="G19" s="58"/>
      <c r="H19" s="58"/>
      <c r="I19" s="58"/>
      <c r="J19" s="58"/>
      <c r="K19" s="58"/>
      <c r="L19" s="58"/>
      <c r="M19" s="57"/>
      <c r="N19" s="57"/>
      <c r="O19" s="57"/>
      <c r="P19" s="57"/>
      <c r="Q19" s="57"/>
      <c r="R19" s="57"/>
      <c r="S19" s="58">
        <v>15</v>
      </c>
      <c r="T19" s="58">
        <v>15</v>
      </c>
      <c r="U19" s="58"/>
      <c r="V19" s="58"/>
      <c r="W19" s="58" t="s">
        <v>46</v>
      </c>
      <c r="X19" s="58">
        <v>3</v>
      </c>
      <c r="Y19" s="57"/>
      <c r="Z19" s="57"/>
      <c r="AA19" s="57"/>
      <c r="AB19" s="57"/>
      <c r="AC19" s="57"/>
      <c r="AD19" s="64"/>
    </row>
    <row r="20" spans="1:30" ht="21" customHeight="1">
      <c r="A20" s="54" t="s">
        <v>29</v>
      </c>
      <c r="B20" s="73" t="s">
        <v>179</v>
      </c>
      <c r="C20" s="56" t="s">
        <v>88</v>
      </c>
      <c r="D20" s="57">
        <f t="shared" si="0"/>
        <v>30</v>
      </c>
      <c r="E20" s="57">
        <f t="shared" si="1"/>
        <v>4</v>
      </c>
      <c r="F20" s="57" t="s">
        <v>46</v>
      </c>
      <c r="G20" s="58"/>
      <c r="H20" s="58"/>
      <c r="I20" s="58"/>
      <c r="J20" s="58"/>
      <c r="K20" s="58"/>
      <c r="L20" s="58"/>
      <c r="M20" s="57"/>
      <c r="N20" s="57"/>
      <c r="O20" s="57"/>
      <c r="P20" s="57"/>
      <c r="Q20" s="57"/>
      <c r="R20" s="57"/>
      <c r="S20" s="58"/>
      <c r="T20" s="58"/>
      <c r="U20" s="58"/>
      <c r="V20" s="58"/>
      <c r="W20" s="58"/>
      <c r="X20" s="58"/>
      <c r="Y20" s="57">
        <v>15</v>
      </c>
      <c r="Z20" s="57">
        <v>15</v>
      </c>
      <c r="AA20" s="57"/>
      <c r="AB20" s="57"/>
      <c r="AC20" s="57" t="s">
        <v>46</v>
      </c>
      <c r="AD20" s="64">
        <v>4</v>
      </c>
    </row>
    <row r="21" spans="1:30" ht="21" customHeight="1">
      <c r="A21" s="54" t="s">
        <v>198</v>
      </c>
      <c r="B21" s="73" t="s">
        <v>180</v>
      </c>
      <c r="C21" s="56" t="s">
        <v>86</v>
      </c>
      <c r="D21" s="57">
        <f t="shared" si="0"/>
        <v>30</v>
      </c>
      <c r="E21" s="57">
        <f t="shared" si="1"/>
        <v>4</v>
      </c>
      <c r="F21" s="57" t="s">
        <v>71</v>
      </c>
      <c r="G21" s="58"/>
      <c r="H21" s="58"/>
      <c r="I21" s="58"/>
      <c r="J21" s="58"/>
      <c r="K21" s="58"/>
      <c r="L21" s="58"/>
      <c r="M21" s="57"/>
      <c r="N21" s="57"/>
      <c r="O21" s="57"/>
      <c r="P21" s="57"/>
      <c r="Q21" s="57"/>
      <c r="R21" s="57"/>
      <c r="S21" s="58"/>
      <c r="T21" s="58"/>
      <c r="U21" s="58"/>
      <c r="V21" s="58"/>
      <c r="W21" s="58"/>
      <c r="X21" s="58"/>
      <c r="Y21" s="57">
        <v>15</v>
      </c>
      <c r="Z21" s="57">
        <v>15</v>
      </c>
      <c r="AA21" s="57"/>
      <c r="AB21" s="57"/>
      <c r="AC21" s="57" t="s">
        <v>71</v>
      </c>
      <c r="AD21" s="63">
        <v>4</v>
      </c>
    </row>
    <row r="22" spans="1:30" ht="21" customHeight="1">
      <c r="A22" s="54" t="s">
        <v>279</v>
      </c>
      <c r="B22" s="73" t="s">
        <v>181</v>
      </c>
      <c r="C22" s="56" t="s">
        <v>90</v>
      </c>
      <c r="D22" s="57">
        <f t="shared" si="0"/>
        <v>15</v>
      </c>
      <c r="E22" s="57">
        <f t="shared" si="1"/>
        <v>2</v>
      </c>
      <c r="F22" s="57" t="s">
        <v>47</v>
      </c>
      <c r="G22" s="58"/>
      <c r="H22" s="58"/>
      <c r="I22" s="58"/>
      <c r="J22" s="58"/>
      <c r="K22" s="58"/>
      <c r="L22" s="58"/>
      <c r="M22" s="57"/>
      <c r="N22" s="57"/>
      <c r="O22" s="57"/>
      <c r="P22" s="57"/>
      <c r="Q22" s="57"/>
      <c r="R22" s="57"/>
      <c r="S22" s="58"/>
      <c r="T22" s="58"/>
      <c r="U22" s="58"/>
      <c r="V22" s="58"/>
      <c r="W22" s="58"/>
      <c r="X22" s="58"/>
      <c r="Y22" s="57"/>
      <c r="Z22" s="57">
        <v>15</v>
      </c>
      <c r="AA22" s="57"/>
      <c r="AB22" s="57"/>
      <c r="AC22" s="57" t="s">
        <v>47</v>
      </c>
      <c r="AD22" s="64">
        <v>2</v>
      </c>
    </row>
    <row r="23" spans="1:30" ht="21" customHeight="1">
      <c r="A23" s="54" t="s">
        <v>235</v>
      </c>
      <c r="B23" s="73" t="s">
        <v>182</v>
      </c>
      <c r="C23" s="56" t="s">
        <v>91</v>
      </c>
      <c r="D23" s="57">
        <f t="shared" si="0"/>
        <v>15</v>
      </c>
      <c r="E23" s="57">
        <f t="shared" si="1"/>
        <v>2</v>
      </c>
      <c r="F23" s="57" t="s">
        <v>47</v>
      </c>
      <c r="G23" s="58"/>
      <c r="H23" s="58"/>
      <c r="I23" s="58"/>
      <c r="J23" s="58"/>
      <c r="K23" s="58"/>
      <c r="L23" s="58"/>
      <c r="M23" s="57"/>
      <c r="N23" s="57"/>
      <c r="O23" s="57"/>
      <c r="P23" s="57"/>
      <c r="Q23" s="57"/>
      <c r="R23" s="57"/>
      <c r="S23" s="58"/>
      <c r="T23" s="58"/>
      <c r="U23" s="58"/>
      <c r="V23" s="58"/>
      <c r="W23" s="58"/>
      <c r="X23" s="58"/>
      <c r="Y23" s="57"/>
      <c r="Z23" s="57">
        <v>15</v>
      </c>
      <c r="AA23" s="57"/>
      <c r="AB23" s="57"/>
      <c r="AC23" s="57" t="s">
        <v>47</v>
      </c>
      <c r="AD23" s="64">
        <v>2</v>
      </c>
    </row>
    <row r="24" spans="1:30" ht="12.75">
      <c r="A24" s="340" t="s">
        <v>309</v>
      </c>
      <c r="B24" s="340"/>
      <c r="C24" s="340"/>
      <c r="D24" s="105">
        <f>SUM(D8:D23)</f>
        <v>450</v>
      </c>
      <c r="E24" s="105">
        <f>SUM(E8:E23)</f>
        <v>44</v>
      </c>
      <c r="F24" s="105" t="s">
        <v>96</v>
      </c>
      <c r="G24" s="124">
        <f>SUM(G8:G23)</f>
        <v>30</v>
      </c>
      <c r="H24" s="124">
        <f>SUM(H8:H23)</f>
        <v>60</v>
      </c>
      <c r="I24" s="124">
        <f>SUM(I8:I23)</f>
        <v>0</v>
      </c>
      <c r="J24" s="124">
        <f>SUM(J8:J23)</f>
        <v>15</v>
      </c>
      <c r="K24" s="124" t="s">
        <v>96</v>
      </c>
      <c r="L24" s="124">
        <f>SUM(L8:L23)</f>
        <v>6</v>
      </c>
      <c r="M24" s="105">
        <f>SUM(M8:M23)</f>
        <v>15</v>
      </c>
      <c r="N24" s="105">
        <f>SUM(N8:N23)</f>
        <v>45</v>
      </c>
      <c r="O24" s="105">
        <f>SUM(O8:O23)</f>
        <v>0</v>
      </c>
      <c r="P24" s="105">
        <f>SUM(P8:P23)</f>
        <v>0</v>
      </c>
      <c r="Q24" s="105" t="s">
        <v>96</v>
      </c>
      <c r="R24" s="105">
        <f>SUM(R8:R23)</f>
        <v>6</v>
      </c>
      <c r="S24" s="124">
        <f>SUM(S8:S23)</f>
        <v>90</v>
      </c>
      <c r="T24" s="124">
        <f>SUM(T8:T23)</f>
        <v>105</v>
      </c>
      <c r="U24" s="124">
        <f>SUM(U8:U23)</f>
        <v>0</v>
      </c>
      <c r="V24" s="124">
        <f>SUM(V8:V23)</f>
        <v>0</v>
      </c>
      <c r="W24" s="124" t="s">
        <v>96</v>
      </c>
      <c r="X24" s="124">
        <f>SUM(X8:X23)</f>
        <v>20</v>
      </c>
      <c r="Y24" s="105">
        <f>SUM(Y8:Y23)</f>
        <v>30</v>
      </c>
      <c r="Z24" s="105">
        <f>SUM(Z8:Z23)</f>
        <v>60</v>
      </c>
      <c r="AA24" s="105">
        <f>SUM(AA8:AA23)</f>
        <v>0</v>
      </c>
      <c r="AB24" s="105">
        <f>SUM(AB8:AB23)</f>
        <v>0</v>
      </c>
      <c r="AC24" s="105" t="s">
        <v>96</v>
      </c>
      <c r="AD24" s="105">
        <f>SUM(AD8:AD23)</f>
        <v>12</v>
      </c>
    </row>
    <row r="25" spans="1:30" ht="12.75">
      <c r="A25" s="375"/>
      <c r="B25" s="375"/>
      <c r="C25" s="375"/>
      <c r="D25" s="183"/>
      <c r="E25" s="183"/>
      <c r="F25" s="183"/>
      <c r="G25" s="371">
        <f>SUM(G24:J24)</f>
        <v>105</v>
      </c>
      <c r="H25" s="371"/>
      <c r="I25" s="371"/>
      <c r="J25" s="371"/>
      <c r="K25" s="83"/>
      <c r="L25" s="83"/>
      <c r="M25" s="372">
        <f>SUM(M24:P24)</f>
        <v>60</v>
      </c>
      <c r="N25" s="372"/>
      <c r="O25" s="372"/>
      <c r="P25" s="372"/>
      <c r="Q25" s="64"/>
      <c r="R25" s="64"/>
      <c r="S25" s="371">
        <f>SUM(S24:V24)</f>
        <v>195</v>
      </c>
      <c r="T25" s="371"/>
      <c r="U25" s="371"/>
      <c r="V25" s="371"/>
      <c r="W25" s="83"/>
      <c r="X25" s="83"/>
      <c r="Y25" s="372">
        <f>SUM(Y24:AB24)</f>
        <v>90</v>
      </c>
      <c r="Z25" s="372"/>
      <c r="AA25" s="372"/>
      <c r="AB25" s="372"/>
      <c r="AC25" s="64"/>
      <c r="AD25" s="64"/>
    </row>
    <row r="26" spans="1:30">
      <c r="B26" s="6" t="s">
        <v>332</v>
      </c>
      <c r="G26" s="37"/>
      <c r="H26" s="37"/>
      <c r="I26" s="37"/>
      <c r="J26" s="37"/>
      <c r="M26" s="37"/>
      <c r="N26" s="37"/>
      <c r="O26" s="37"/>
      <c r="P26" s="37"/>
      <c r="S26" s="37"/>
      <c r="T26" s="37"/>
      <c r="U26" s="37"/>
      <c r="V26" s="37"/>
      <c r="Y26" s="37"/>
      <c r="Z26" s="37"/>
      <c r="AA26" s="37"/>
      <c r="AB26" s="37"/>
    </row>
    <row r="27" spans="1:30">
      <c r="G27" s="37"/>
      <c r="H27" s="37"/>
      <c r="I27" s="37"/>
      <c r="J27" s="37"/>
      <c r="M27" s="37"/>
      <c r="N27" s="37"/>
      <c r="O27" s="37"/>
      <c r="P27" s="37"/>
      <c r="S27" s="37"/>
      <c r="T27" s="37"/>
      <c r="U27" s="37"/>
      <c r="V27" s="37"/>
      <c r="Y27" s="37"/>
      <c r="Z27" s="37"/>
      <c r="AA27" s="37"/>
      <c r="AB27" s="37"/>
    </row>
    <row r="29" spans="1:30">
      <c r="A29" s="6" t="s">
        <v>191</v>
      </c>
      <c r="P29" s="6" t="s">
        <v>192</v>
      </c>
    </row>
    <row r="30" spans="1:30" ht="12">
      <c r="C30" s="48"/>
      <c r="P30" s="6" t="s">
        <v>193</v>
      </c>
    </row>
    <row r="31" spans="1:30">
      <c r="A31" s="28"/>
      <c r="B31" s="28"/>
      <c r="C31" s="28"/>
      <c r="D31" s="28"/>
      <c r="E31" s="28"/>
      <c r="F31" s="28"/>
      <c r="G31" s="28"/>
      <c r="H31" s="28"/>
      <c r="I31" s="28"/>
      <c r="K31" s="28"/>
      <c r="L31" s="28"/>
      <c r="M31" s="28"/>
      <c r="N31" s="28"/>
      <c r="O31" s="28"/>
      <c r="P31" s="28" t="s">
        <v>195</v>
      </c>
    </row>
  </sheetData>
  <mergeCells count="30">
    <mergeCell ref="A2:B2"/>
    <mergeCell ref="A3:B3"/>
    <mergeCell ref="A4:B4"/>
    <mergeCell ref="A5:A7"/>
    <mergeCell ref="B5:B7"/>
    <mergeCell ref="AD6:AD7"/>
    <mergeCell ref="S5:X5"/>
    <mergeCell ref="Y5:AD5"/>
    <mergeCell ref="K6:K7"/>
    <mergeCell ref="L6:L7"/>
    <mergeCell ref="Q6:Q7"/>
    <mergeCell ref="AC6:AC7"/>
    <mergeCell ref="S6:V6"/>
    <mergeCell ref="R6:R7"/>
    <mergeCell ref="M6:P6"/>
    <mergeCell ref="S25:V25"/>
    <mergeCell ref="Y25:AB25"/>
    <mergeCell ref="F5:F7"/>
    <mergeCell ref="A24:C25"/>
    <mergeCell ref="G25:J25"/>
    <mergeCell ref="M25:P25"/>
    <mergeCell ref="W6:W7"/>
    <mergeCell ref="X6:X7"/>
    <mergeCell ref="C5:C7"/>
    <mergeCell ref="Y6:AB6"/>
    <mergeCell ref="G5:L5"/>
    <mergeCell ref="M5:R5"/>
    <mergeCell ref="E5:E7"/>
    <mergeCell ref="G6:J6"/>
    <mergeCell ref="D5:D7"/>
  </mergeCells>
  <phoneticPr fontId="9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5" fitToHeight="0" orientation="landscape" r:id="rId1"/>
  <headerFooter alignWithMargins="0">
    <oddHeader>&amp;C&amp;"Arial,Pogrubiony"&amp;12P L A N   S T U D I Ó W    S T A C J O N A R N Y C H&amp;R&amp;"Arial,Kursywa"Rekrutacja w roku akademickim 2018/2019</oddHeader>
  </headerFooter>
  <ignoredErrors>
    <ignoredError sqref="D8:D1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D28"/>
  <sheetViews>
    <sheetView zoomScaleNormal="100" zoomScaleSheetLayoutView="89" zoomScalePageLayoutView="70" workbookViewId="0">
      <selection activeCell="AG12" sqref="AG12"/>
    </sheetView>
  </sheetViews>
  <sheetFormatPr defaultRowHeight="11.25"/>
  <cols>
    <col min="1" max="1" width="4.7109375" style="6" customWidth="1"/>
    <col min="2" max="2" width="21.85546875" style="6" customWidth="1"/>
    <col min="3" max="3" width="41.85546875" style="6" customWidth="1"/>
    <col min="4" max="4" width="7.42578125" style="6" customWidth="1"/>
    <col min="5" max="5" width="4.7109375" style="6" customWidth="1"/>
    <col min="6" max="6" width="7.7109375" style="6" customWidth="1"/>
    <col min="7" max="10" width="4.28515625" style="6" customWidth="1"/>
    <col min="11" max="11" width="7.7109375" style="6" customWidth="1"/>
    <col min="12" max="12" width="6.42578125" style="6" customWidth="1"/>
    <col min="13" max="16" width="4.28515625" style="6" customWidth="1"/>
    <col min="17" max="17" width="7.7109375" style="6" customWidth="1"/>
    <col min="18" max="18" width="6.42578125" style="6" customWidth="1"/>
    <col min="19" max="22" width="4.28515625" style="6" customWidth="1"/>
    <col min="23" max="23" width="7.7109375" style="6" customWidth="1"/>
    <col min="24" max="24" width="6.42578125" style="6" customWidth="1"/>
    <col min="25" max="28" width="4.28515625" style="6" customWidth="1"/>
    <col min="29" max="29" width="7.7109375" style="6" customWidth="1"/>
    <col min="30" max="30" width="6.42578125" style="6" customWidth="1"/>
    <col min="31" max="16384" width="9.140625" style="6"/>
  </cols>
  <sheetData>
    <row r="1" spans="1:30" ht="15.75">
      <c r="A1" s="1" t="s">
        <v>357</v>
      </c>
      <c r="B1" s="1"/>
      <c r="C1" s="107"/>
      <c r="D1" s="9"/>
      <c r="E1" s="9"/>
      <c r="F1" s="9"/>
      <c r="G1" s="9"/>
      <c r="H1" s="9"/>
      <c r="I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>
      <c r="A2" s="309" t="s">
        <v>0</v>
      </c>
      <c r="B2" s="309"/>
      <c r="C2" s="2" t="s">
        <v>1</v>
      </c>
      <c r="D2" s="38"/>
    </row>
    <row r="3" spans="1:30" ht="12.75">
      <c r="A3" s="309" t="s">
        <v>32</v>
      </c>
      <c r="B3" s="309"/>
      <c r="C3" s="2" t="s">
        <v>33</v>
      </c>
    </row>
    <row r="4" spans="1:30" ht="12.75">
      <c r="A4" s="310" t="s">
        <v>2</v>
      </c>
      <c r="B4" s="310"/>
      <c r="C4" s="2" t="s">
        <v>34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7.100000000000001" customHeight="1">
      <c r="A5" s="260" t="s">
        <v>3</v>
      </c>
      <c r="B5" s="294" t="s">
        <v>4</v>
      </c>
      <c r="C5" s="260" t="s">
        <v>5</v>
      </c>
      <c r="D5" s="260" t="s">
        <v>11</v>
      </c>
      <c r="E5" s="370" t="s">
        <v>12</v>
      </c>
      <c r="F5" s="260" t="s">
        <v>13</v>
      </c>
      <c r="G5" s="307" t="s">
        <v>6</v>
      </c>
      <c r="H5" s="307"/>
      <c r="I5" s="307"/>
      <c r="J5" s="307"/>
      <c r="K5" s="307"/>
      <c r="L5" s="307"/>
      <c r="M5" s="294" t="s">
        <v>7</v>
      </c>
      <c r="N5" s="294"/>
      <c r="O5" s="294"/>
      <c r="P5" s="294"/>
      <c r="Q5" s="294"/>
      <c r="R5" s="294"/>
      <c r="S5" s="307" t="s">
        <v>8</v>
      </c>
      <c r="T5" s="307"/>
      <c r="U5" s="307"/>
      <c r="V5" s="307"/>
      <c r="W5" s="307"/>
      <c r="X5" s="307"/>
      <c r="Y5" s="294" t="s">
        <v>9</v>
      </c>
      <c r="Z5" s="294"/>
      <c r="AA5" s="294"/>
      <c r="AB5" s="294"/>
      <c r="AC5" s="294"/>
      <c r="AD5" s="294"/>
    </row>
    <row r="6" spans="1:30" ht="12.95" customHeight="1">
      <c r="A6" s="260"/>
      <c r="B6" s="294"/>
      <c r="C6" s="260"/>
      <c r="D6" s="260"/>
      <c r="E6" s="370"/>
      <c r="F6" s="260"/>
      <c r="G6" s="306" t="s">
        <v>10</v>
      </c>
      <c r="H6" s="306"/>
      <c r="I6" s="306"/>
      <c r="J6" s="373"/>
      <c r="K6" s="306" t="s">
        <v>13</v>
      </c>
      <c r="L6" s="369" t="s">
        <v>12</v>
      </c>
      <c r="M6" s="260" t="s">
        <v>10</v>
      </c>
      <c r="N6" s="260"/>
      <c r="O6" s="260"/>
      <c r="P6" s="374"/>
      <c r="Q6" s="260" t="s">
        <v>13</v>
      </c>
      <c r="R6" s="370" t="s">
        <v>12</v>
      </c>
      <c r="S6" s="306" t="s">
        <v>10</v>
      </c>
      <c r="T6" s="306"/>
      <c r="U6" s="306"/>
      <c r="V6" s="373"/>
      <c r="W6" s="306" t="s">
        <v>13</v>
      </c>
      <c r="X6" s="369" t="s">
        <v>12</v>
      </c>
      <c r="Y6" s="260" t="s">
        <v>10</v>
      </c>
      <c r="Z6" s="260"/>
      <c r="AA6" s="260"/>
      <c r="AB6" s="374"/>
      <c r="AC6" s="260" t="s">
        <v>13</v>
      </c>
      <c r="AD6" s="370" t="s">
        <v>12</v>
      </c>
    </row>
    <row r="7" spans="1:30" ht="26.1" customHeight="1">
      <c r="A7" s="260"/>
      <c r="B7" s="294"/>
      <c r="C7" s="260"/>
      <c r="D7" s="260"/>
      <c r="E7" s="370"/>
      <c r="F7" s="260"/>
      <c r="G7" s="52" t="s">
        <v>14</v>
      </c>
      <c r="H7" s="52" t="s">
        <v>15</v>
      </c>
      <c r="I7" s="52" t="s">
        <v>203</v>
      </c>
      <c r="J7" s="52" t="s">
        <v>202</v>
      </c>
      <c r="K7" s="306"/>
      <c r="L7" s="369"/>
      <c r="M7" s="50" t="s">
        <v>14</v>
      </c>
      <c r="N7" s="50" t="s">
        <v>15</v>
      </c>
      <c r="O7" s="50" t="s">
        <v>203</v>
      </c>
      <c r="P7" s="50" t="s">
        <v>202</v>
      </c>
      <c r="Q7" s="260"/>
      <c r="R7" s="370"/>
      <c r="S7" s="52" t="s">
        <v>14</v>
      </c>
      <c r="T7" s="52" t="s">
        <v>15</v>
      </c>
      <c r="U7" s="52" t="s">
        <v>203</v>
      </c>
      <c r="V7" s="52" t="s">
        <v>202</v>
      </c>
      <c r="W7" s="306"/>
      <c r="X7" s="369"/>
      <c r="Y7" s="50" t="s">
        <v>14</v>
      </c>
      <c r="Z7" s="50" t="s">
        <v>15</v>
      </c>
      <c r="AA7" s="50" t="s">
        <v>203</v>
      </c>
      <c r="AB7" s="50" t="s">
        <v>202</v>
      </c>
      <c r="AC7" s="260"/>
      <c r="AD7" s="370"/>
    </row>
    <row r="8" spans="1:30" ht="36.950000000000003" customHeight="1">
      <c r="A8" s="160" t="s">
        <v>16</v>
      </c>
      <c r="B8" s="73" t="s">
        <v>212</v>
      </c>
      <c r="C8" s="56" t="s">
        <v>213</v>
      </c>
      <c r="D8" s="57">
        <f>SUM(G8:J8,M8:P8,S8:V8,Y8:AB8)</f>
        <v>45</v>
      </c>
      <c r="E8" s="57">
        <f>SUM(L8,R8,X8,AD8)</f>
        <v>4</v>
      </c>
      <c r="F8" s="57" t="s">
        <v>71</v>
      </c>
      <c r="G8" s="58">
        <v>15</v>
      </c>
      <c r="H8" s="58">
        <v>30</v>
      </c>
      <c r="I8" s="58"/>
      <c r="J8" s="58" t="s">
        <v>81</v>
      </c>
      <c r="K8" s="58" t="s">
        <v>71</v>
      </c>
      <c r="L8" s="58">
        <v>4</v>
      </c>
      <c r="M8" s="57" t="s">
        <v>81</v>
      </c>
      <c r="N8" s="57" t="s">
        <v>81</v>
      </c>
      <c r="O8" s="57"/>
      <c r="P8" s="57" t="s">
        <v>81</v>
      </c>
      <c r="Q8" s="57" t="s">
        <v>81</v>
      </c>
      <c r="R8" s="57"/>
      <c r="S8" s="58"/>
      <c r="T8" s="58"/>
      <c r="U8" s="58"/>
      <c r="V8" s="58"/>
      <c r="W8" s="58"/>
      <c r="X8" s="58"/>
      <c r="Y8" s="57"/>
      <c r="Z8" s="57"/>
      <c r="AA8" s="57"/>
      <c r="AB8" s="57"/>
      <c r="AC8" s="57"/>
      <c r="AD8" s="57"/>
    </row>
    <row r="9" spans="1:30" ht="36.950000000000003" customHeight="1">
      <c r="A9" s="160" t="s">
        <v>17</v>
      </c>
      <c r="B9" s="73" t="s">
        <v>240</v>
      </c>
      <c r="C9" s="56" t="s">
        <v>239</v>
      </c>
      <c r="D9" s="57">
        <f t="shared" ref="D9:D21" si="0">SUM(G9:J9,M9:P9,S9:V9,Y9:AB9)</f>
        <v>30</v>
      </c>
      <c r="E9" s="57">
        <f t="shared" ref="E9:E21" si="1">SUM(L9,R9,X9,AD9)</f>
        <v>2</v>
      </c>
      <c r="F9" s="57" t="s">
        <v>46</v>
      </c>
      <c r="G9" s="58">
        <v>15</v>
      </c>
      <c r="H9" s="58"/>
      <c r="I9" s="58"/>
      <c r="J9" s="58">
        <v>15</v>
      </c>
      <c r="K9" s="58" t="s">
        <v>46</v>
      </c>
      <c r="L9" s="58">
        <v>2</v>
      </c>
      <c r="M9" s="57"/>
      <c r="N9" s="57"/>
      <c r="O9" s="57"/>
      <c r="P9" s="57"/>
      <c r="Q9" s="57"/>
      <c r="R9" s="57"/>
      <c r="S9" s="58"/>
      <c r="T9" s="58"/>
      <c r="U9" s="58"/>
      <c r="V9" s="58"/>
      <c r="W9" s="58"/>
      <c r="X9" s="58"/>
      <c r="Y9" s="57"/>
      <c r="Z9" s="57"/>
      <c r="AA9" s="57"/>
      <c r="AB9" s="57"/>
      <c r="AC9" s="57"/>
      <c r="AD9" s="57"/>
    </row>
    <row r="10" spans="1:30" ht="30" customHeight="1">
      <c r="A10" s="160" t="s">
        <v>18</v>
      </c>
      <c r="B10" s="73" t="s">
        <v>214</v>
      </c>
      <c r="C10" s="56" t="s">
        <v>215</v>
      </c>
      <c r="D10" s="57">
        <f t="shared" si="0"/>
        <v>45</v>
      </c>
      <c r="E10" s="57">
        <f t="shared" si="1"/>
        <v>4</v>
      </c>
      <c r="F10" s="57" t="s">
        <v>71</v>
      </c>
      <c r="G10" s="58" t="s">
        <v>81</v>
      </c>
      <c r="H10" s="58" t="s">
        <v>81</v>
      </c>
      <c r="I10" s="58"/>
      <c r="J10" s="58" t="s">
        <v>81</v>
      </c>
      <c r="K10" s="58" t="s">
        <v>81</v>
      </c>
      <c r="L10" s="58"/>
      <c r="M10" s="57">
        <v>15</v>
      </c>
      <c r="N10" s="57">
        <v>30</v>
      </c>
      <c r="O10" s="57"/>
      <c r="P10" s="57" t="s">
        <v>81</v>
      </c>
      <c r="Q10" s="57" t="s">
        <v>71</v>
      </c>
      <c r="R10" s="57">
        <v>4</v>
      </c>
      <c r="S10" s="58"/>
      <c r="T10" s="58"/>
      <c r="U10" s="58"/>
      <c r="V10" s="58"/>
      <c r="W10" s="58"/>
      <c r="X10" s="58"/>
      <c r="Y10" s="57"/>
      <c r="Z10" s="57"/>
      <c r="AA10" s="57"/>
      <c r="AB10" s="57"/>
      <c r="AC10" s="57"/>
      <c r="AD10" s="57"/>
    </row>
    <row r="11" spans="1:30" ht="22.5" customHeight="1">
      <c r="A11" s="160" t="s">
        <v>20</v>
      </c>
      <c r="B11" s="73" t="s">
        <v>225</v>
      </c>
      <c r="C11" s="56" t="s">
        <v>226</v>
      </c>
      <c r="D11" s="57">
        <f t="shared" si="0"/>
        <v>30</v>
      </c>
      <c r="E11" s="57">
        <f t="shared" si="1"/>
        <v>2</v>
      </c>
      <c r="F11" s="57" t="s">
        <v>46</v>
      </c>
      <c r="G11" s="58"/>
      <c r="H11" s="58"/>
      <c r="I11" s="58"/>
      <c r="J11" s="58"/>
      <c r="K11" s="58"/>
      <c r="L11" s="58"/>
      <c r="M11" s="57">
        <v>15</v>
      </c>
      <c r="N11" s="57">
        <v>15</v>
      </c>
      <c r="O11" s="57"/>
      <c r="P11" s="57"/>
      <c r="Q11" s="57" t="s">
        <v>46</v>
      </c>
      <c r="R11" s="57">
        <v>2</v>
      </c>
      <c r="S11" s="58"/>
      <c r="T11" s="58"/>
      <c r="U11" s="58"/>
      <c r="V11" s="58"/>
      <c r="W11" s="58"/>
      <c r="X11" s="58"/>
      <c r="Y11" s="57"/>
      <c r="Z11" s="57"/>
      <c r="AA11" s="57"/>
      <c r="AB11" s="57"/>
      <c r="AC11" s="57"/>
      <c r="AD11" s="57"/>
    </row>
    <row r="12" spans="1:30" ht="22.5" customHeight="1">
      <c r="A12" s="160" t="s">
        <v>21</v>
      </c>
      <c r="B12" s="73" t="s">
        <v>216</v>
      </c>
      <c r="C12" s="56" t="s">
        <v>217</v>
      </c>
      <c r="D12" s="57">
        <f t="shared" si="0"/>
        <v>30</v>
      </c>
      <c r="E12" s="57">
        <f t="shared" si="1"/>
        <v>5</v>
      </c>
      <c r="F12" s="57" t="s">
        <v>71</v>
      </c>
      <c r="G12" s="58" t="s">
        <v>81</v>
      </c>
      <c r="H12" s="58" t="s">
        <v>81</v>
      </c>
      <c r="I12" s="58"/>
      <c r="J12" s="58" t="s">
        <v>81</v>
      </c>
      <c r="K12" s="58" t="s">
        <v>81</v>
      </c>
      <c r="L12" s="58"/>
      <c r="M12" s="57"/>
      <c r="N12" s="57"/>
      <c r="O12" s="57"/>
      <c r="P12" s="57"/>
      <c r="Q12" s="57"/>
      <c r="R12" s="57"/>
      <c r="S12" s="58">
        <v>15</v>
      </c>
      <c r="T12" s="58">
        <v>15</v>
      </c>
      <c r="U12" s="58"/>
      <c r="V12" s="58"/>
      <c r="W12" s="58" t="s">
        <v>71</v>
      </c>
      <c r="X12" s="58">
        <v>5</v>
      </c>
      <c r="Y12" s="57"/>
      <c r="Z12" s="57"/>
      <c r="AA12" s="57"/>
      <c r="AB12" s="57"/>
      <c r="AC12" s="57"/>
      <c r="AD12" s="57"/>
    </row>
    <row r="13" spans="1:30" ht="22.5" customHeight="1">
      <c r="A13" s="160" t="s">
        <v>22</v>
      </c>
      <c r="B13" s="73" t="s">
        <v>218</v>
      </c>
      <c r="C13" s="56" t="s">
        <v>219</v>
      </c>
      <c r="D13" s="57">
        <f t="shared" si="0"/>
        <v>30</v>
      </c>
      <c r="E13" s="57">
        <f t="shared" si="1"/>
        <v>4</v>
      </c>
      <c r="F13" s="57" t="s">
        <v>47</v>
      </c>
      <c r="G13" s="58"/>
      <c r="H13" s="58"/>
      <c r="I13" s="58"/>
      <c r="J13" s="58"/>
      <c r="K13" s="58"/>
      <c r="L13" s="58"/>
      <c r="M13" s="57"/>
      <c r="N13" s="57"/>
      <c r="O13" s="57"/>
      <c r="P13" s="57"/>
      <c r="Q13" s="57"/>
      <c r="R13" s="57"/>
      <c r="S13" s="58"/>
      <c r="T13" s="58"/>
      <c r="U13" s="58">
        <v>30</v>
      </c>
      <c r="V13" s="58"/>
      <c r="W13" s="58" t="s">
        <v>47</v>
      </c>
      <c r="X13" s="58">
        <v>4</v>
      </c>
      <c r="Y13" s="57" t="s">
        <v>227</v>
      </c>
      <c r="Z13" s="57" t="s">
        <v>227</v>
      </c>
      <c r="AA13" s="57"/>
      <c r="AB13" s="57" t="s">
        <v>227</v>
      </c>
      <c r="AC13" s="57" t="s">
        <v>227</v>
      </c>
      <c r="AD13" s="57"/>
    </row>
    <row r="14" spans="1:30" ht="22.5" customHeight="1">
      <c r="A14" s="160" t="s">
        <v>23</v>
      </c>
      <c r="B14" s="73" t="s">
        <v>220</v>
      </c>
      <c r="C14" s="56" t="s">
        <v>221</v>
      </c>
      <c r="D14" s="57">
        <f t="shared" si="0"/>
        <v>30</v>
      </c>
      <c r="E14" s="57">
        <f t="shared" si="1"/>
        <v>4</v>
      </c>
      <c r="F14" s="57" t="s">
        <v>47</v>
      </c>
      <c r="G14" s="58"/>
      <c r="H14" s="58"/>
      <c r="I14" s="58"/>
      <c r="J14" s="58"/>
      <c r="K14" s="58"/>
      <c r="L14" s="58"/>
      <c r="M14" s="57"/>
      <c r="N14" s="57"/>
      <c r="O14" s="57"/>
      <c r="P14" s="57"/>
      <c r="Q14" s="57"/>
      <c r="R14" s="57"/>
      <c r="S14" s="58"/>
      <c r="T14" s="58"/>
      <c r="U14" s="58">
        <v>30</v>
      </c>
      <c r="V14" s="58"/>
      <c r="W14" s="58" t="s">
        <v>47</v>
      </c>
      <c r="X14" s="58">
        <v>4</v>
      </c>
      <c r="Y14" s="57" t="s">
        <v>227</v>
      </c>
      <c r="Z14" s="57" t="s">
        <v>227</v>
      </c>
      <c r="AA14" s="57"/>
      <c r="AB14" s="57" t="s">
        <v>227</v>
      </c>
      <c r="AC14" s="57" t="s">
        <v>227</v>
      </c>
      <c r="AD14" s="57"/>
    </row>
    <row r="15" spans="1:30" ht="22.5" customHeight="1">
      <c r="A15" s="160" t="s">
        <v>24</v>
      </c>
      <c r="B15" s="73" t="s">
        <v>183</v>
      </c>
      <c r="C15" s="56" t="s">
        <v>92</v>
      </c>
      <c r="D15" s="57">
        <f t="shared" si="0"/>
        <v>30</v>
      </c>
      <c r="E15" s="57">
        <f t="shared" si="1"/>
        <v>5</v>
      </c>
      <c r="F15" s="57" t="s">
        <v>71</v>
      </c>
      <c r="G15" s="58"/>
      <c r="H15" s="58"/>
      <c r="I15" s="58"/>
      <c r="J15" s="58"/>
      <c r="K15" s="58"/>
      <c r="L15" s="58"/>
      <c r="M15" s="57"/>
      <c r="N15" s="57"/>
      <c r="O15" s="57"/>
      <c r="P15" s="57"/>
      <c r="Q15" s="57"/>
      <c r="R15" s="57"/>
      <c r="S15" s="58">
        <v>15</v>
      </c>
      <c r="T15" s="58">
        <v>15</v>
      </c>
      <c r="U15" s="58"/>
      <c r="V15" s="58" t="s">
        <v>227</v>
      </c>
      <c r="W15" s="58" t="s">
        <v>71</v>
      </c>
      <c r="X15" s="58">
        <v>5</v>
      </c>
      <c r="Y15" s="57" t="s">
        <v>227</v>
      </c>
      <c r="Z15" s="57" t="s">
        <v>227</v>
      </c>
      <c r="AA15" s="57"/>
      <c r="AB15" s="57" t="s">
        <v>227</v>
      </c>
      <c r="AC15" s="57" t="s">
        <v>227</v>
      </c>
      <c r="AD15" s="57"/>
    </row>
    <row r="16" spans="1:30" ht="30.95" customHeight="1">
      <c r="A16" s="160" t="s">
        <v>25</v>
      </c>
      <c r="B16" s="73" t="s">
        <v>228</v>
      </c>
      <c r="C16" s="56" t="s">
        <v>229</v>
      </c>
      <c r="D16" s="57">
        <f t="shared" si="0"/>
        <v>30</v>
      </c>
      <c r="E16" s="57">
        <f t="shared" si="1"/>
        <v>2</v>
      </c>
      <c r="F16" s="57" t="s">
        <v>46</v>
      </c>
      <c r="G16" s="58"/>
      <c r="H16" s="58"/>
      <c r="I16" s="58"/>
      <c r="J16" s="58"/>
      <c r="K16" s="58"/>
      <c r="L16" s="58"/>
      <c r="M16" s="57"/>
      <c r="N16" s="57"/>
      <c r="O16" s="57"/>
      <c r="P16" s="57"/>
      <c r="Q16" s="57"/>
      <c r="R16" s="57"/>
      <c r="S16" s="58">
        <v>15</v>
      </c>
      <c r="T16" s="58">
        <v>15</v>
      </c>
      <c r="U16" s="58"/>
      <c r="V16" s="58"/>
      <c r="W16" s="58" t="s">
        <v>46</v>
      </c>
      <c r="X16" s="58">
        <v>2</v>
      </c>
      <c r="Y16" s="57"/>
      <c r="Z16" s="57"/>
      <c r="AA16" s="57"/>
      <c r="AB16" s="57"/>
      <c r="AC16" s="57"/>
      <c r="AD16" s="57"/>
    </row>
    <row r="17" spans="1:30" ht="22.5" customHeight="1">
      <c r="A17" s="160" t="s">
        <v>26</v>
      </c>
      <c r="B17" s="73" t="s">
        <v>230</v>
      </c>
      <c r="C17" s="56" t="s">
        <v>231</v>
      </c>
      <c r="D17" s="57">
        <f t="shared" si="0"/>
        <v>15</v>
      </c>
      <c r="E17" s="57">
        <f t="shared" si="1"/>
        <v>2</v>
      </c>
      <c r="F17" s="57" t="s">
        <v>47</v>
      </c>
      <c r="G17" s="58"/>
      <c r="H17" s="58"/>
      <c r="I17" s="58"/>
      <c r="J17" s="58"/>
      <c r="K17" s="58"/>
      <c r="L17" s="58"/>
      <c r="M17" s="57"/>
      <c r="N17" s="57"/>
      <c r="O17" s="57"/>
      <c r="P17" s="57"/>
      <c r="Q17" s="57"/>
      <c r="R17" s="57"/>
      <c r="S17" s="58"/>
      <c r="T17" s="58"/>
      <c r="U17" s="58"/>
      <c r="V17" s="58"/>
      <c r="W17" s="58"/>
      <c r="X17" s="58"/>
      <c r="Y17" s="57">
        <v>15</v>
      </c>
      <c r="Z17" s="57"/>
      <c r="AA17" s="57"/>
      <c r="AB17" s="57"/>
      <c r="AC17" s="57" t="s">
        <v>47</v>
      </c>
      <c r="AD17" s="57">
        <v>2</v>
      </c>
    </row>
    <row r="18" spans="1:30" ht="22.5" customHeight="1">
      <c r="A18" s="160" t="s">
        <v>27</v>
      </c>
      <c r="B18" s="73" t="s">
        <v>184</v>
      </c>
      <c r="C18" s="56" t="s">
        <v>93</v>
      </c>
      <c r="D18" s="57">
        <f t="shared" si="0"/>
        <v>30</v>
      </c>
      <c r="E18" s="57">
        <f t="shared" si="1"/>
        <v>3</v>
      </c>
      <c r="F18" s="57" t="s">
        <v>71</v>
      </c>
      <c r="G18" s="58"/>
      <c r="H18" s="58"/>
      <c r="I18" s="58"/>
      <c r="J18" s="58"/>
      <c r="K18" s="58"/>
      <c r="L18" s="58"/>
      <c r="M18" s="57"/>
      <c r="N18" s="57"/>
      <c r="O18" s="57"/>
      <c r="P18" s="57"/>
      <c r="Q18" s="57"/>
      <c r="R18" s="57"/>
      <c r="S18" s="58" t="s">
        <v>227</v>
      </c>
      <c r="T18" s="58" t="s">
        <v>227</v>
      </c>
      <c r="U18" s="58"/>
      <c r="V18" s="58" t="s">
        <v>227</v>
      </c>
      <c r="W18" s="58" t="s">
        <v>227</v>
      </c>
      <c r="X18" s="58"/>
      <c r="Y18" s="57">
        <v>15</v>
      </c>
      <c r="Z18" s="57">
        <v>15</v>
      </c>
      <c r="AA18" s="57"/>
      <c r="AB18" s="57" t="s">
        <v>227</v>
      </c>
      <c r="AC18" s="57" t="s">
        <v>71</v>
      </c>
      <c r="AD18" s="57">
        <v>3</v>
      </c>
    </row>
    <row r="19" spans="1:30" ht="22.5" customHeight="1">
      <c r="A19" s="160" t="s">
        <v>28</v>
      </c>
      <c r="B19" s="73" t="s">
        <v>185</v>
      </c>
      <c r="C19" s="56" t="s">
        <v>97</v>
      </c>
      <c r="D19" s="57">
        <f t="shared" si="0"/>
        <v>30</v>
      </c>
      <c r="E19" s="57">
        <f t="shared" si="1"/>
        <v>2</v>
      </c>
      <c r="F19" s="57" t="s">
        <v>47</v>
      </c>
      <c r="G19" s="58"/>
      <c r="H19" s="58"/>
      <c r="I19" s="58"/>
      <c r="J19" s="58"/>
      <c r="K19" s="58"/>
      <c r="L19" s="58"/>
      <c r="M19" s="57"/>
      <c r="N19" s="57"/>
      <c r="O19" s="57"/>
      <c r="P19" s="57"/>
      <c r="Q19" s="57"/>
      <c r="R19" s="57"/>
      <c r="S19" s="58"/>
      <c r="T19" s="58"/>
      <c r="U19" s="58"/>
      <c r="V19" s="58"/>
      <c r="W19" s="58"/>
      <c r="X19" s="58"/>
      <c r="Y19" s="57">
        <v>30</v>
      </c>
      <c r="Z19" s="57" t="s">
        <v>227</v>
      </c>
      <c r="AA19" s="57"/>
      <c r="AB19" s="57" t="s">
        <v>227</v>
      </c>
      <c r="AC19" s="57" t="s">
        <v>47</v>
      </c>
      <c r="AD19" s="57">
        <v>2</v>
      </c>
    </row>
    <row r="20" spans="1:30" ht="22.5" customHeight="1">
      <c r="A20" s="160" t="s">
        <v>29</v>
      </c>
      <c r="B20" s="73" t="s">
        <v>186</v>
      </c>
      <c r="C20" s="56" t="s">
        <v>222</v>
      </c>
      <c r="D20" s="57">
        <f t="shared" si="0"/>
        <v>30</v>
      </c>
      <c r="E20" s="57">
        <f t="shared" si="1"/>
        <v>2</v>
      </c>
      <c r="F20" s="57" t="s">
        <v>47</v>
      </c>
      <c r="G20" s="58"/>
      <c r="H20" s="58"/>
      <c r="I20" s="58"/>
      <c r="J20" s="58"/>
      <c r="K20" s="58"/>
      <c r="L20" s="58"/>
      <c r="M20" s="57"/>
      <c r="N20" s="57"/>
      <c r="O20" s="57"/>
      <c r="P20" s="57"/>
      <c r="Q20" s="57"/>
      <c r="R20" s="57"/>
      <c r="S20" s="58"/>
      <c r="T20" s="58"/>
      <c r="U20" s="58"/>
      <c r="V20" s="58"/>
      <c r="W20" s="58"/>
      <c r="X20" s="58"/>
      <c r="Y20" s="57"/>
      <c r="Z20" s="57"/>
      <c r="AA20" s="57">
        <v>30</v>
      </c>
      <c r="AB20" s="57"/>
      <c r="AC20" s="57" t="s">
        <v>47</v>
      </c>
      <c r="AD20" s="57">
        <v>2</v>
      </c>
    </row>
    <row r="21" spans="1:30" ht="22.5" customHeight="1">
      <c r="A21" s="160" t="s">
        <v>198</v>
      </c>
      <c r="B21" s="73" t="s">
        <v>187</v>
      </c>
      <c r="C21" s="56" t="s">
        <v>94</v>
      </c>
      <c r="D21" s="57">
        <f t="shared" si="0"/>
        <v>30</v>
      </c>
      <c r="E21" s="57">
        <f t="shared" si="1"/>
        <v>3</v>
      </c>
      <c r="F21" s="57" t="s">
        <v>46</v>
      </c>
      <c r="G21" s="58"/>
      <c r="H21" s="58"/>
      <c r="I21" s="58"/>
      <c r="J21" s="58"/>
      <c r="K21" s="58"/>
      <c r="L21" s="58"/>
      <c r="M21" s="57"/>
      <c r="N21" s="57"/>
      <c r="O21" s="57"/>
      <c r="P21" s="57"/>
      <c r="Q21" s="57"/>
      <c r="R21" s="57"/>
      <c r="S21" s="58"/>
      <c r="T21" s="58"/>
      <c r="U21" s="58"/>
      <c r="V21" s="58"/>
      <c r="W21" s="58"/>
      <c r="X21" s="58"/>
      <c r="Y21" s="57">
        <v>15</v>
      </c>
      <c r="Z21" s="57">
        <v>15</v>
      </c>
      <c r="AA21" s="57"/>
      <c r="AB21" s="57" t="s">
        <v>227</v>
      </c>
      <c r="AC21" s="57" t="s">
        <v>46</v>
      </c>
      <c r="AD21" s="57">
        <v>3</v>
      </c>
    </row>
    <row r="22" spans="1:30" ht="12.75">
      <c r="A22" s="340" t="s">
        <v>309</v>
      </c>
      <c r="B22" s="340"/>
      <c r="C22" s="340"/>
      <c r="D22" s="105">
        <f>SUM(D8:D21)</f>
        <v>435</v>
      </c>
      <c r="E22" s="105">
        <f>SUM(E8:E21)</f>
        <v>44</v>
      </c>
      <c r="F22" s="105" t="s">
        <v>96</v>
      </c>
      <c r="G22" s="124">
        <f>SUM(G8:G21)</f>
        <v>30</v>
      </c>
      <c r="H22" s="124">
        <f>SUM(H8:H21)</f>
        <v>30</v>
      </c>
      <c r="I22" s="124">
        <f>SUM(I8:I21)</f>
        <v>0</v>
      </c>
      <c r="J22" s="124">
        <f>SUM(J8:J21)</f>
        <v>15</v>
      </c>
      <c r="K22" s="124" t="s">
        <v>96</v>
      </c>
      <c r="L22" s="124">
        <f>SUM(L8:L21)</f>
        <v>6</v>
      </c>
      <c r="M22" s="105">
        <f>SUM(M8:M21)</f>
        <v>30</v>
      </c>
      <c r="N22" s="105">
        <f>SUM(N8:N21)</f>
        <v>45</v>
      </c>
      <c r="O22" s="105">
        <f>SUM(O8:O21)</f>
        <v>0</v>
      </c>
      <c r="P22" s="105">
        <f>SUM(P8:P21)</f>
        <v>0</v>
      </c>
      <c r="Q22" s="105" t="s">
        <v>96</v>
      </c>
      <c r="R22" s="105">
        <f>SUM(R8:R21)</f>
        <v>6</v>
      </c>
      <c r="S22" s="124">
        <f>SUM(S8:S21)</f>
        <v>45</v>
      </c>
      <c r="T22" s="124">
        <f>SUM(T8:T21)</f>
        <v>45</v>
      </c>
      <c r="U22" s="124">
        <f>SUM(U8:U21)</f>
        <v>60</v>
      </c>
      <c r="V22" s="124">
        <f>SUM(V8:V21)</f>
        <v>0</v>
      </c>
      <c r="W22" s="124" t="s">
        <v>96</v>
      </c>
      <c r="X22" s="124">
        <f>SUM(X8:X21)</f>
        <v>20</v>
      </c>
      <c r="Y22" s="105">
        <f>SUM(Y8:Y21)</f>
        <v>75</v>
      </c>
      <c r="Z22" s="105">
        <f>SUM(Z8:Z21)</f>
        <v>30</v>
      </c>
      <c r="AA22" s="105">
        <f>SUM(AA8:AA21)</f>
        <v>30</v>
      </c>
      <c r="AB22" s="105">
        <f>SUM(AB8:AB21)</f>
        <v>0</v>
      </c>
      <c r="AC22" s="105" t="s">
        <v>96</v>
      </c>
      <c r="AD22" s="105">
        <f>SUM(AD8:AD21)</f>
        <v>12</v>
      </c>
    </row>
    <row r="23" spans="1:30" ht="12.75">
      <c r="A23" s="375"/>
      <c r="B23" s="375"/>
      <c r="C23" s="375"/>
      <c r="D23" s="183"/>
      <c r="E23" s="183"/>
      <c r="F23" s="183"/>
      <c r="G23" s="371">
        <f>SUM(G22:J22)</f>
        <v>75</v>
      </c>
      <c r="H23" s="371"/>
      <c r="I23" s="371"/>
      <c r="J23" s="371"/>
      <c r="K23" s="83"/>
      <c r="L23" s="83"/>
      <c r="M23" s="372">
        <f>SUM(M22:P22)</f>
        <v>75</v>
      </c>
      <c r="N23" s="372"/>
      <c r="O23" s="372"/>
      <c r="P23" s="372"/>
      <c r="Q23" s="64"/>
      <c r="R23" s="64"/>
      <c r="S23" s="371">
        <f>SUM(S22:V22)</f>
        <v>150</v>
      </c>
      <c r="T23" s="371"/>
      <c r="U23" s="371"/>
      <c r="V23" s="371"/>
      <c r="W23" s="83"/>
      <c r="X23" s="83"/>
      <c r="Y23" s="372">
        <f>SUM(Y22:AB22)</f>
        <v>135</v>
      </c>
      <c r="Z23" s="372"/>
      <c r="AA23" s="372"/>
      <c r="AB23" s="372"/>
      <c r="AC23" s="64"/>
      <c r="AD23" s="64"/>
    </row>
    <row r="26" spans="1:30">
      <c r="A26" s="6" t="s">
        <v>191</v>
      </c>
      <c r="P26" s="6" t="s">
        <v>192</v>
      </c>
    </row>
    <row r="27" spans="1:30">
      <c r="P27" s="6" t="s">
        <v>193</v>
      </c>
    </row>
    <row r="28" spans="1:30">
      <c r="A28" s="28"/>
      <c r="B28" s="28"/>
      <c r="C28" s="28"/>
      <c r="D28" s="28"/>
      <c r="E28" s="28"/>
      <c r="F28" s="28"/>
      <c r="G28" s="28"/>
      <c r="H28" s="28"/>
      <c r="I28" s="28"/>
      <c r="K28" s="28"/>
      <c r="L28" s="28"/>
      <c r="M28" s="28"/>
      <c r="N28" s="28"/>
      <c r="O28" s="28"/>
      <c r="P28" s="28" t="s">
        <v>194</v>
      </c>
    </row>
  </sheetData>
  <mergeCells count="30">
    <mergeCell ref="AD6:AD7"/>
    <mergeCell ref="AC6:AC7"/>
    <mergeCell ref="Y6:AB6"/>
    <mergeCell ref="C5:C7"/>
    <mergeCell ref="Y5:AD5"/>
    <mergeCell ref="W6:W7"/>
    <mergeCell ref="A2:B2"/>
    <mergeCell ref="A3:B3"/>
    <mergeCell ref="A4:B4"/>
    <mergeCell ref="A5:A7"/>
    <mergeCell ref="B5:B7"/>
    <mergeCell ref="A22:C23"/>
    <mergeCell ref="G23:J23"/>
    <mergeCell ref="M23:P23"/>
    <mergeCell ref="S23:V23"/>
    <mergeCell ref="S5:X5"/>
    <mergeCell ref="X6:X7"/>
    <mergeCell ref="D5:D7"/>
    <mergeCell ref="G5:L5"/>
    <mergeCell ref="M5:R5"/>
    <mergeCell ref="E5:E7"/>
    <mergeCell ref="F5:F7"/>
    <mergeCell ref="S6:V6"/>
    <mergeCell ref="L6:L7"/>
    <mergeCell ref="R6:R7"/>
    <mergeCell ref="Y23:AB23"/>
    <mergeCell ref="G6:J6"/>
    <mergeCell ref="M6:P6"/>
    <mergeCell ref="K6:K7"/>
    <mergeCell ref="Q6:Q7"/>
  </mergeCells>
  <phoneticPr fontId="9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5" fitToHeight="0" orientation="landscape" r:id="rId1"/>
  <headerFooter alignWithMargins="0">
    <oddHeader>&amp;C&amp;"Arial,Pogrubiony"&amp;12P L A N   S T U D I Ó W    S T A C J O N A R N Y C H&amp;R&amp;"Arial,Kursywa"&amp;12Rekrutacja w roku akademickim 2018/2019</oddHeader>
  </headerFooter>
  <ignoredErrors>
    <ignoredError sqref="D9:D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Pegagogika_Mu_ST</vt:lpstr>
      <vt:lpstr>M1_AK</vt:lpstr>
      <vt:lpstr>M2_WPiWiTP</vt:lpstr>
      <vt:lpstr>M3_EPiWiWDwRZ</vt:lpstr>
      <vt:lpstr>M4_EMiI</vt:lpstr>
      <vt:lpstr>M5_POWiP</vt:lpstr>
      <vt:lpstr>M6_PSiS</vt:lpstr>
      <vt:lpstr>M7_RZz TS</vt:lpstr>
      <vt:lpstr>M1_AK!Obszar_wydruku</vt:lpstr>
      <vt:lpstr>M2_WPiWiTP!Obszar_wydruku</vt:lpstr>
      <vt:lpstr>M3_EPiWiWDwRZ!Obszar_wydruku</vt:lpstr>
      <vt:lpstr>M4_EMiI!Obszar_wydruku</vt:lpstr>
      <vt:lpstr>M5_POWiP!Obszar_wydruku</vt:lpstr>
      <vt:lpstr>M6_PSiS!Obszar_wydruku</vt:lpstr>
      <vt:lpstr>'M7_RZz TS'!Obszar_wydruku</vt:lpstr>
      <vt:lpstr>Pegagogika_Mu_ST!Obszar_wydruku</vt:lpstr>
      <vt:lpstr>M1_AK!Print_Area</vt:lpstr>
      <vt:lpstr>M4_EMiI!Print_Area</vt:lpstr>
      <vt:lpstr>M5_POWiP!Print_Area</vt:lpstr>
      <vt:lpstr>Pegagogika_Mu_ST!Print_Area</vt:lpstr>
      <vt:lpstr>Pegagogika_Mu_ST!Print_Titles</vt:lpstr>
      <vt:lpstr>Pegagogika_Mu_ST!Tytuły_wydruku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Kołodziejska</dc:creator>
  <cp:lastModifiedBy>E&amp;B</cp:lastModifiedBy>
  <cp:lastPrinted>2018-03-04T22:10:14Z</cp:lastPrinted>
  <dcterms:created xsi:type="dcterms:W3CDTF">2012-02-18T14:14:45Z</dcterms:created>
  <dcterms:modified xsi:type="dcterms:W3CDTF">2018-03-04T22:17:34Z</dcterms:modified>
</cp:coreProperties>
</file>