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6465" windowWidth="24240" windowHeight="6495" tabRatio="794" activeTab="2"/>
  </bookViews>
  <sheets>
    <sheet name="Pegagogika_SP" sheetId="4" r:id="rId1"/>
    <sheet name="M1_EPiPiTP" sheetId="38" r:id="rId2"/>
    <sheet name="M2_POWiP" sheetId="18" r:id="rId3"/>
    <sheet name="M3_RzPSM" sheetId="41" r:id="rId4"/>
    <sheet name="M4_RzPK" sheetId="42" r:id="rId5"/>
    <sheet name="M5_PRiMES" sheetId="45" r:id="rId6"/>
  </sheets>
  <definedNames>
    <definedName name="_xlnm._FilterDatabase" localSheetId="2" hidden="1">M2_POWiP!$A$6:$P$32</definedName>
    <definedName name="_xlnm._FilterDatabase" localSheetId="5" hidden="1">M5_PRiMES!$A$6:$P$36</definedName>
    <definedName name="_xlnm._FilterDatabase" localSheetId="0" hidden="1">Pegagogika_SP!$A$9:$P$28</definedName>
    <definedName name="_xlnm.Print_Area" localSheetId="1">M1_EPiPiTP!$A$1:$AP$54</definedName>
    <definedName name="_xlnm.Print_Area" localSheetId="2">M2_POWiP!$A$1:$AP$45</definedName>
    <definedName name="_xlnm.Print_Area" localSheetId="3">M3_RzPSM!$A$1:$AP$42</definedName>
    <definedName name="_xlnm.Print_Area" localSheetId="4">M4_RzPK!$A$1:$AP$42</definedName>
    <definedName name="_xlnm.Print_Area" localSheetId="5">M5_PRiMES!$A$1:$AP$49</definedName>
    <definedName name="_xlnm.Print_Area" localSheetId="0">Pegagogika_SP!$A$1:$AP$64</definedName>
    <definedName name="_xlnm.Print_Titles" localSheetId="0">Pegagogika_SP!$5:$7</definedName>
  </definedNames>
  <calcPr calcId="145621"/>
</workbook>
</file>

<file path=xl/calcChain.xml><?xml version="1.0" encoding="utf-8"?>
<calcChain xmlns="http://schemas.openxmlformats.org/spreadsheetml/2006/main">
  <c r="E17" i="42" l="1"/>
  <c r="D17" i="42"/>
  <c r="E17" i="41"/>
  <c r="D17" i="41"/>
  <c r="E22" i="18"/>
  <c r="D22" i="18"/>
  <c r="E22" i="38"/>
  <c r="D22" i="38"/>
  <c r="AN47" i="38" l="1"/>
  <c r="E46" i="38" l="1"/>
  <c r="D46" i="38"/>
  <c r="E45" i="38"/>
  <c r="D45" i="38"/>
  <c r="E44" i="38"/>
  <c r="D44" i="38"/>
  <c r="E43" i="38"/>
  <c r="D43" i="38"/>
  <c r="E42" i="38"/>
  <c r="D42" i="38"/>
  <c r="E41" i="38"/>
  <c r="D41" i="38"/>
  <c r="E40" i="38"/>
  <c r="D40" i="38"/>
  <c r="D47" i="38" l="1"/>
  <c r="AJ50" i="4"/>
  <c r="X50" i="4"/>
  <c r="AO50" i="4"/>
  <c r="AI50" i="4"/>
  <c r="AC50" i="4"/>
  <c r="W50" i="4"/>
  <c r="Q50" i="4"/>
  <c r="K50" i="4"/>
  <c r="L8" i="4"/>
  <c r="AP37" i="45"/>
  <c r="AP50" i="4" s="1"/>
  <c r="AN37" i="45"/>
  <c r="AM37" i="45"/>
  <c r="AM50" i="4" s="1"/>
  <c r="AL37" i="45"/>
  <c r="AL50" i="4" s="1"/>
  <c r="AK37" i="45"/>
  <c r="AK50" i="4" s="1"/>
  <c r="AH37" i="45"/>
  <c r="AH50" i="4" s="1"/>
  <c r="AG37" i="45"/>
  <c r="AG50" i="4" s="1"/>
  <c r="AF37" i="45"/>
  <c r="AF50" i="4" s="1"/>
  <c r="AE37" i="45"/>
  <c r="AD37" i="45"/>
  <c r="AD50" i="4" s="1"/>
  <c r="AB37" i="45"/>
  <c r="AB50" i="4" s="1"/>
  <c r="AA37" i="45"/>
  <c r="AA50" i="4" s="1"/>
  <c r="Z37" i="45"/>
  <c r="Z50" i="4" s="1"/>
  <c r="Y37" i="45"/>
  <c r="Y50" i="4" s="1"/>
  <c r="V37" i="45"/>
  <c r="V50" i="4" s="1"/>
  <c r="U37" i="45"/>
  <c r="U50" i="4" s="1"/>
  <c r="S37" i="45"/>
  <c r="S50" i="4" s="1"/>
  <c r="T37" i="45"/>
  <c r="T50" i="4" s="1"/>
  <c r="R37" i="45"/>
  <c r="R50" i="4" s="1"/>
  <c r="P37" i="45"/>
  <c r="P50" i="4" s="1"/>
  <c r="O37" i="45"/>
  <c r="O50" i="4" s="1"/>
  <c r="N37" i="45"/>
  <c r="N50" i="4" s="1"/>
  <c r="M37" i="45"/>
  <c r="L37" i="45"/>
  <c r="L50" i="4" s="1"/>
  <c r="J37" i="45"/>
  <c r="J50" i="4" s="1"/>
  <c r="I37" i="45"/>
  <c r="I50" i="4" s="1"/>
  <c r="H37" i="45"/>
  <c r="H50" i="4" s="1"/>
  <c r="G37" i="45"/>
  <c r="E36" i="45"/>
  <c r="D36" i="45"/>
  <c r="E35" i="45"/>
  <c r="D35" i="45"/>
  <c r="E34" i="45"/>
  <c r="D34" i="45"/>
  <c r="E33" i="45"/>
  <c r="D33" i="45"/>
  <c r="D32" i="45"/>
  <c r="D31" i="45"/>
  <c r="E30" i="45"/>
  <c r="D30" i="45"/>
  <c r="E29" i="45"/>
  <c r="D29" i="45"/>
  <c r="E28" i="45"/>
  <c r="D28" i="45"/>
  <c r="E27" i="45"/>
  <c r="D27" i="45"/>
  <c r="E26" i="45"/>
  <c r="D26" i="45"/>
  <c r="E25" i="45"/>
  <c r="D25" i="45"/>
  <c r="E24" i="45"/>
  <c r="D24" i="45"/>
  <c r="E22" i="45"/>
  <c r="D22" i="45"/>
  <c r="E21" i="45"/>
  <c r="D21" i="45"/>
  <c r="E20" i="45"/>
  <c r="D20" i="45"/>
  <c r="E19" i="45"/>
  <c r="D19" i="45"/>
  <c r="D18" i="45"/>
  <c r="E17" i="45"/>
  <c r="D17" i="45"/>
  <c r="E16" i="45"/>
  <c r="D16" i="45"/>
  <c r="E15" i="45"/>
  <c r="D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E7" i="45"/>
  <c r="D7" i="45"/>
  <c r="E6" i="45"/>
  <c r="D6" i="45"/>
  <c r="D29" i="42"/>
  <c r="E29" i="42"/>
  <c r="D30" i="42"/>
  <c r="E30" i="42"/>
  <c r="D31" i="42"/>
  <c r="E31" i="42"/>
  <c r="D32" i="42"/>
  <c r="E32" i="42"/>
  <c r="D33" i="42"/>
  <c r="E33" i="42"/>
  <c r="D34" i="42"/>
  <c r="E34" i="42"/>
  <c r="E28" i="42"/>
  <c r="D28" i="42"/>
  <c r="D33" i="38"/>
  <c r="E33" i="38"/>
  <c r="D34" i="38"/>
  <c r="E34" i="38"/>
  <c r="D35" i="38"/>
  <c r="E35" i="38"/>
  <c r="D36" i="38"/>
  <c r="E36" i="38"/>
  <c r="D37" i="38"/>
  <c r="E37" i="38"/>
  <c r="D10" i="4"/>
  <c r="D9" i="4"/>
  <c r="AP26" i="42"/>
  <c r="AN26" i="42"/>
  <c r="AM26" i="42"/>
  <c r="AL26" i="42"/>
  <c r="AK26" i="42"/>
  <c r="AJ26" i="42"/>
  <c r="AH26" i="42"/>
  <c r="AG26" i="42"/>
  <c r="AF26" i="42"/>
  <c r="AE26" i="42"/>
  <c r="AD26" i="42"/>
  <c r="AB26" i="42"/>
  <c r="AA26" i="42"/>
  <c r="Z26" i="42"/>
  <c r="Y26" i="42"/>
  <c r="X26" i="42"/>
  <c r="V26" i="42"/>
  <c r="U26" i="42"/>
  <c r="T26" i="42"/>
  <c r="T36" i="42" s="1"/>
  <c r="T49" i="4" s="1"/>
  <c r="S26" i="42"/>
  <c r="R26" i="42"/>
  <c r="P26" i="42"/>
  <c r="O26" i="42"/>
  <c r="N26" i="42"/>
  <c r="M26" i="42"/>
  <c r="L26" i="42"/>
  <c r="J26" i="42"/>
  <c r="I26" i="42"/>
  <c r="H26" i="42"/>
  <c r="G26" i="42"/>
  <c r="G36" i="42" s="1"/>
  <c r="G49" i="4" s="1"/>
  <c r="F26" i="42"/>
  <c r="E25" i="42"/>
  <c r="D25" i="42"/>
  <c r="E24" i="42"/>
  <c r="D24" i="42"/>
  <c r="E23" i="42"/>
  <c r="D23" i="42"/>
  <c r="E11" i="42"/>
  <c r="D11" i="42"/>
  <c r="E22" i="42"/>
  <c r="D22" i="42"/>
  <c r="E21" i="42"/>
  <c r="D21" i="42"/>
  <c r="E20" i="42"/>
  <c r="D20" i="42"/>
  <c r="E19" i="42"/>
  <c r="D19" i="42"/>
  <c r="E18" i="42"/>
  <c r="D18" i="42"/>
  <c r="E16" i="42"/>
  <c r="D16" i="42"/>
  <c r="E15" i="42"/>
  <c r="D15" i="42"/>
  <c r="E14" i="42"/>
  <c r="D14" i="42"/>
  <c r="E13" i="42"/>
  <c r="D13" i="42"/>
  <c r="E12" i="42"/>
  <c r="D12" i="42"/>
  <c r="E10" i="42"/>
  <c r="D10" i="42"/>
  <c r="E9" i="42"/>
  <c r="D9" i="42"/>
  <c r="E8" i="42"/>
  <c r="D8" i="42"/>
  <c r="E7" i="42"/>
  <c r="D7" i="42"/>
  <c r="D26" i="42" s="1"/>
  <c r="K49" i="4"/>
  <c r="Q49" i="4"/>
  <c r="W49" i="4"/>
  <c r="AC49" i="4"/>
  <c r="AI49" i="4"/>
  <c r="AO49" i="4"/>
  <c r="D29" i="41"/>
  <c r="E29" i="41"/>
  <c r="D30" i="41"/>
  <c r="E30" i="41"/>
  <c r="D31" i="41"/>
  <c r="E31" i="41"/>
  <c r="D32" i="41"/>
  <c r="E32" i="41"/>
  <c r="D33" i="41"/>
  <c r="E33" i="41"/>
  <c r="D34" i="41"/>
  <c r="E34" i="41"/>
  <c r="E28" i="41"/>
  <c r="D28" i="41"/>
  <c r="D8" i="41"/>
  <c r="E8" i="41"/>
  <c r="D9" i="41"/>
  <c r="E9" i="41"/>
  <c r="D10" i="41"/>
  <c r="E10" i="41"/>
  <c r="D12" i="41"/>
  <c r="D26" i="41" s="1"/>
  <c r="D36" i="41" s="1"/>
  <c r="D48" i="4" s="1"/>
  <c r="E12" i="41"/>
  <c r="D13" i="41"/>
  <c r="E13" i="41"/>
  <c r="D14" i="41"/>
  <c r="E14" i="41"/>
  <c r="D15" i="41"/>
  <c r="E15" i="41"/>
  <c r="D16" i="41"/>
  <c r="E16" i="41"/>
  <c r="D18" i="41"/>
  <c r="E18" i="41"/>
  <c r="D19" i="41"/>
  <c r="E19" i="41"/>
  <c r="D20" i="41"/>
  <c r="E20" i="41"/>
  <c r="D21" i="41"/>
  <c r="E21" i="41"/>
  <c r="D22" i="41"/>
  <c r="E22" i="41"/>
  <c r="D11" i="41"/>
  <c r="E11" i="41"/>
  <c r="D23" i="41"/>
  <c r="E23" i="41"/>
  <c r="D24" i="41"/>
  <c r="E24" i="41"/>
  <c r="D25" i="41"/>
  <c r="E25" i="41"/>
  <c r="E7" i="41"/>
  <c r="D7" i="41"/>
  <c r="AP35" i="42"/>
  <c r="AN35" i="42"/>
  <c r="AM35" i="42"/>
  <c r="AM36" i="42" s="1"/>
  <c r="AM49" i="4" s="1"/>
  <c r="AL35" i="42"/>
  <c r="AL36" i="42"/>
  <c r="AL49" i="4" s="1"/>
  <c r="AK35" i="42"/>
  <c r="AJ35" i="42"/>
  <c r="AH35" i="42"/>
  <c r="AG35" i="42"/>
  <c r="AG36" i="42" s="1"/>
  <c r="AG49" i="4" s="1"/>
  <c r="AF35" i="42"/>
  <c r="AE35" i="42"/>
  <c r="AD35" i="42"/>
  <c r="AB35" i="42"/>
  <c r="AB36" i="42" s="1"/>
  <c r="AB49" i="4" s="1"/>
  <c r="AA35" i="42"/>
  <c r="AA36" i="42" s="1"/>
  <c r="AA49" i="4" s="1"/>
  <c r="Z35" i="42"/>
  <c r="Y35" i="42"/>
  <c r="X35" i="42"/>
  <c r="X36" i="42" s="1"/>
  <c r="V35" i="42"/>
  <c r="U35" i="42"/>
  <c r="T35" i="42"/>
  <c r="S35" i="42"/>
  <c r="S36" i="42" s="1"/>
  <c r="R35" i="42"/>
  <c r="R36" i="42" s="1"/>
  <c r="R49" i="4" s="1"/>
  <c r="P35" i="42"/>
  <c r="O35" i="42"/>
  <c r="N35" i="42"/>
  <c r="N36" i="42" s="1"/>
  <c r="N49" i="4" s="1"/>
  <c r="M35" i="42"/>
  <c r="M36" i="42"/>
  <c r="M49" i="4" s="1"/>
  <c r="L35" i="42"/>
  <c r="J35" i="42"/>
  <c r="I35" i="42"/>
  <c r="H35" i="42"/>
  <c r="G35" i="42"/>
  <c r="F35" i="42"/>
  <c r="D35" i="42"/>
  <c r="Q48" i="4"/>
  <c r="AO48" i="4"/>
  <c r="G35" i="41"/>
  <c r="H35" i="41"/>
  <c r="I35" i="41"/>
  <c r="J35" i="41"/>
  <c r="L35" i="41"/>
  <c r="M35" i="41"/>
  <c r="N35" i="41"/>
  <c r="O35" i="41"/>
  <c r="P35" i="41"/>
  <c r="R35" i="41"/>
  <c r="S35" i="41"/>
  <c r="T35" i="41"/>
  <c r="U35" i="41"/>
  <c r="V35" i="41"/>
  <c r="X35" i="41"/>
  <c r="Y35" i="41"/>
  <c r="Z35" i="41"/>
  <c r="AA35" i="41"/>
  <c r="AB35" i="41"/>
  <c r="AD35" i="41"/>
  <c r="AE35" i="41"/>
  <c r="AF35" i="41"/>
  <c r="AG35" i="41"/>
  <c r="AH35" i="41"/>
  <c r="AJ35" i="41"/>
  <c r="AK35" i="41"/>
  <c r="AL35" i="41"/>
  <c r="AM35" i="41"/>
  <c r="AN35" i="41"/>
  <c r="AP35" i="41"/>
  <c r="F26" i="41"/>
  <c r="G26" i="41"/>
  <c r="H26" i="41"/>
  <c r="H36" i="41" s="1"/>
  <c r="H48" i="4" s="1"/>
  <c r="I26" i="41"/>
  <c r="J26" i="41"/>
  <c r="L26" i="41"/>
  <c r="M26" i="41"/>
  <c r="M36" i="41" s="1"/>
  <c r="M48" i="4" s="1"/>
  <c r="N26" i="41"/>
  <c r="O26" i="41"/>
  <c r="P26" i="41"/>
  <c r="R26" i="41"/>
  <c r="R36" i="41" s="1"/>
  <c r="R48" i="4" s="1"/>
  <c r="S26" i="41"/>
  <c r="T26" i="41"/>
  <c r="U26" i="41"/>
  <c r="V26" i="41"/>
  <c r="V36" i="41" s="1"/>
  <c r="V48" i="4" s="1"/>
  <c r="X26" i="41"/>
  <c r="X36" i="41" s="1"/>
  <c r="X48" i="4" s="1"/>
  <c r="Y26" i="41"/>
  <c r="Z26" i="41"/>
  <c r="AA26" i="41"/>
  <c r="AA36" i="41" s="1"/>
  <c r="AA48" i="4" s="1"/>
  <c r="AB26" i="41"/>
  <c r="AB36" i="41" s="1"/>
  <c r="AB48" i="4" s="1"/>
  <c r="AD26" i="41"/>
  <c r="AE26" i="41"/>
  <c r="AF26" i="41"/>
  <c r="AF36" i="41" s="1"/>
  <c r="AF48" i="4" s="1"/>
  <c r="AG26" i="41"/>
  <c r="AH26" i="41"/>
  <c r="AJ26" i="41"/>
  <c r="AK26" i="41"/>
  <c r="AK36" i="41" s="1"/>
  <c r="AL26" i="41"/>
  <c r="AM26" i="41"/>
  <c r="AN26" i="41"/>
  <c r="AP26" i="41"/>
  <c r="K48" i="4"/>
  <c r="W48" i="4"/>
  <c r="AC48" i="4"/>
  <c r="AI48" i="4"/>
  <c r="K47" i="4"/>
  <c r="Q47" i="4"/>
  <c r="W47" i="4"/>
  <c r="X47" i="4"/>
  <c r="AC47" i="4"/>
  <c r="AI47" i="4"/>
  <c r="AJ47" i="4"/>
  <c r="AO47" i="4"/>
  <c r="AP33" i="18"/>
  <c r="AP47" i="4" s="1"/>
  <c r="AD33" i="18"/>
  <c r="AD47" i="4" s="1"/>
  <c r="AN33" i="18"/>
  <c r="AN47" i="4" s="1"/>
  <c r="AM33" i="18"/>
  <c r="AM47" i="4" s="1"/>
  <c r="AL33" i="18"/>
  <c r="AL47" i="4" s="1"/>
  <c r="AK33" i="18"/>
  <c r="AK34" i="18" s="1"/>
  <c r="AB33" i="18"/>
  <c r="AB47" i="4" s="1"/>
  <c r="AA33" i="18"/>
  <c r="AA47" i="4" s="1"/>
  <c r="Z33" i="18"/>
  <c r="Z47" i="4" s="1"/>
  <c r="Y33" i="18"/>
  <c r="Y47" i="4" s="1"/>
  <c r="R33" i="18"/>
  <c r="R47" i="4" s="1"/>
  <c r="N33" i="18"/>
  <c r="O33" i="18"/>
  <c r="O47" i="4" s="1"/>
  <c r="P33" i="18"/>
  <c r="P47" i="4" s="1"/>
  <c r="M33" i="18"/>
  <c r="M47" i="4" s="1"/>
  <c r="AH33" i="18"/>
  <c r="AH47" i="4" s="1"/>
  <c r="AG33" i="18"/>
  <c r="AG47" i="4"/>
  <c r="AF33" i="18"/>
  <c r="AF47" i="4" s="1"/>
  <c r="AE33" i="18"/>
  <c r="V33" i="18"/>
  <c r="V47" i="4"/>
  <c r="U33" i="18"/>
  <c r="U47" i="4" s="1"/>
  <c r="T33" i="18"/>
  <c r="S33" i="18"/>
  <c r="L33" i="18"/>
  <c r="L47" i="4" s="1"/>
  <c r="H33" i="18"/>
  <c r="H47" i="4" s="1"/>
  <c r="I33" i="18"/>
  <c r="I47" i="4" s="1"/>
  <c r="J33" i="18"/>
  <c r="J47" i="4" s="1"/>
  <c r="G33" i="18"/>
  <c r="G47" i="4" s="1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E21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7" i="18"/>
  <c r="E7" i="18"/>
  <c r="E6" i="18"/>
  <c r="D6" i="18"/>
  <c r="K46" i="4"/>
  <c r="Q46" i="4"/>
  <c r="W46" i="4"/>
  <c r="AC46" i="4"/>
  <c r="AI46" i="4"/>
  <c r="AO46" i="4"/>
  <c r="AK8" i="4"/>
  <c r="AE8" i="4"/>
  <c r="Y8" i="4"/>
  <c r="S8" i="4"/>
  <c r="M8" i="4"/>
  <c r="G8" i="4"/>
  <c r="G38" i="38"/>
  <c r="G48" i="38" s="1"/>
  <c r="G46" i="4" s="1"/>
  <c r="H38" i="38"/>
  <c r="I38" i="38"/>
  <c r="I48" i="38" s="1"/>
  <c r="I46" i="4" s="1"/>
  <c r="J38" i="38"/>
  <c r="J48" i="38" s="1"/>
  <c r="J46" i="4" s="1"/>
  <c r="L38" i="38"/>
  <c r="L48" i="38" s="1"/>
  <c r="L46" i="4" s="1"/>
  <c r="M38" i="38"/>
  <c r="M48" i="38" s="1"/>
  <c r="M46" i="4" s="1"/>
  <c r="N38" i="38"/>
  <c r="N48" i="38" s="1"/>
  <c r="N46" i="4" s="1"/>
  <c r="O38" i="38"/>
  <c r="O48" i="38" s="1"/>
  <c r="O46" i="4" s="1"/>
  <c r="P38" i="38"/>
  <c r="P48" i="38" s="1"/>
  <c r="P46" i="4" s="1"/>
  <c r="R38" i="38"/>
  <c r="R48" i="38" s="1"/>
  <c r="R46" i="4" s="1"/>
  <c r="S38" i="38"/>
  <c r="T38" i="38"/>
  <c r="U38" i="38"/>
  <c r="V38" i="38"/>
  <c r="X38" i="38"/>
  <c r="Y38" i="38"/>
  <c r="Z38" i="38"/>
  <c r="AA38" i="38"/>
  <c r="AB38" i="38"/>
  <c r="AD38" i="38"/>
  <c r="AE38" i="38"/>
  <c r="AF38" i="38"/>
  <c r="AG38" i="38"/>
  <c r="AG48" i="38" s="1"/>
  <c r="AG46" i="4" s="1"/>
  <c r="AH38" i="38"/>
  <c r="AJ38" i="38"/>
  <c r="AK38" i="38"/>
  <c r="AL38" i="38"/>
  <c r="AM38" i="38"/>
  <c r="AN38" i="38"/>
  <c r="AN48" i="38" s="1"/>
  <c r="AP38" i="38"/>
  <c r="D30" i="38"/>
  <c r="E30" i="38"/>
  <c r="D31" i="38"/>
  <c r="E31" i="38"/>
  <c r="D32" i="38"/>
  <c r="E32" i="38"/>
  <c r="D29" i="38"/>
  <c r="E29" i="38"/>
  <c r="D27" i="38"/>
  <c r="E27" i="38"/>
  <c r="D28" i="38"/>
  <c r="E28" i="38"/>
  <c r="D25" i="38"/>
  <c r="E25" i="38"/>
  <c r="D26" i="38"/>
  <c r="E26" i="38"/>
  <c r="D21" i="38"/>
  <c r="E21" i="38"/>
  <c r="D23" i="38"/>
  <c r="E23" i="38"/>
  <c r="D24" i="38"/>
  <c r="E24" i="38"/>
  <c r="D19" i="38"/>
  <c r="E19" i="38"/>
  <c r="D20" i="38"/>
  <c r="E20" i="38"/>
  <c r="D16" i="38"/>
  <c r="E16" i="38"/>
  <c r="D17" i="38"/>
  <c r="E17" i="38"/>
  <c r="D18" i="38"/>
  <c r="E18" i="38"/>
  <c r="D14" i="38"/>
  <c r="E14" i="38"/>
  <c r="D15" i="38"/>
  <c r="E15" i="38"/>
  <c r="D13" i="38"/>
  <c r="E13" i="38"/>
  <c r="D9" i="38"/>
  <c r="E9" i="38"/>
  <c r="D8" i="38"/>
  <c r="E8" i="38"/>
  <c r="D10" i="38"/>
  <c r="E10" i="38"/>
  <c r="D11" i="38"/>
  <c r="E11" i="38"/>
  <c r="D12" i="38"/>
  <c r="E12" i="38"/>
  <c r="E7" i="38"/>
  <c r="D7" i="38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T47" i="38"/>
  <c r="T48" i="38" s="1"/>
  <c r="T46" i="4" s="1"/>
  <c r="U47" i="38"/>
  <c r="U48" i="38" s="1"/>
  <c r="U46" i="4" s="1"/>
  <c r="V47" i="38"/>
  <c r="X47" i="38"/>
  <c r="Y47" i="38"/>
  <c r="Z47" i="38"/>
  <c r="Z48" i="38" s="1"/>
  <c r="Z46" i="4" s="1"/>
  <c r="AA47" i="38"/>
  <c r="AB47" i="38"/>
  <c r="AB48" i="38" s="1"/>
  <c r="AB46" i="4" s="1"/>
  <c r="AD47" i="38"/>
  <c r="AE47" i="38"/>
  <c r="AF47" i="38"/>
  <c r="AG47" i="38"/>
  <c r="AH47" i="38"/>
  <c r="AH48" i="38" s="1"/>
  <c r="AH46" i="4" s="1"/>
  <c r="AJ47" i="38"/>
  <c r="AJ48" i="38" s="1"/>
  <c r="AJ46" i="4" s="1"/>
  <c r="AK47" i="38"/>
  <c r="AL47" i="38"/>
  <c r="AL48" i="38" s="1"/>
  <c r="AL46" i="4" s="1"/>
  <c r="AM47" i="38"/>
  <c r="AP47" i="38"/>
  <c r="S47" i="38"/>
  <c r="S48" i="38" s="1"/>
  <c r="S46" i="4" s="1"/>
  <c r="AJ8" i="4"/>
  <c r="AP8" i="4"/>
  <c r="AD8" i="4"/>
  <c r="R8" i="4"/>
  <c r="X8" i="4"/>
  <c r="AS70" i="4"/>
  <c r="AM48" i="38"/>
  <c r="AM46" i="4" s="1"/>
  <c r="V36" i="42"/>
  <c r="V49" i="4" s="1"/>
  <c r="I36" i="42"/>
  <c r="I49" i="4" s="1"/>
  <c r="AH36" i="42"/>
  <c r="AH49" i="4" s="1"/>
  <c r="D35" i="41"/>
  <c r="AG36" i="41"/>
  <c r="AG48" i="4" s="1"/>
  <c r="AP36" i="41"/>
  <c r="AP48" i="4" s="1"/>
  <c r="O36" i="41"/>
  <c r="O48" i="4" s="1"/>
  <c r="I36" i="41"/>
  <c r="I48" i="4" s="1"/>
  <c r="N36" i="41"/>
  <c r="N48" i="4" s="1"/>
  <c r="D33" i="18"/>
  <c r="D47" i="4" s="1"/>
  <c r="E47" i="38"/>
  <c r="AE47" i="4"/>
  <c r="S36" i="41"/>
  <c r="Y36" i="41"/>
  <c r="Y48" i="4" s="1"/>
  <c r="T47" i="4"/>
  <c r="E33" i="18"/>
  <c r="E47" i="4" s="1"/>
  <c r="AL36" i="41"/>
  <c r="AL48" i="4" s="1"/>
  <c r="L36" i="42"/>
  <c r="L49" i="4" s="1"/>
  <c r="AD36" i="42" l="1"/>
  <c r="AD49" i="4" s="1"/>
  <c r="AD55" i="4" s="1"/>
  <c r="H36" i="42"/>
  <c r="E26" i="42"/>
  <c r="E36" i="42" s="1"/>
  <c r="E49" i="4" s="1"/>
  <c r="Y34" i="18"/>
  <c r="AK47" i="4"/>
  <c r="S34" i="18"/>
  <c r="AD48" i="38"/>
  <c r="AD46" i="4" s="1"/>
  <c r="V48" i="38"/>
  <c r="V46" i="4" s="1"/>
  <c r="G49" i="38"/>
  <c r="AP48" i="38"/>
  <c r="AP46" i="4" s="1"/>
  <c r="AA48" i="38"/>
  <c r="AA46" i="4" s="1"/>
  <c r="M49" i="38"/>
  <c r="AF48" i="38"/>
  <c r="AF46" i="4" s="1"/>
  <c r="Z36" i="41"/>
  <c r="Z48" i="4" s="1"/>
  <c r="Y54" i="4" s="1"/>
  <c r="U36" i="41"/>
  <c r="U48" i="4" s="1"/>
  <c r="G36" i="41"/>
  <c r="G48" i="4" s="1"/>
  <c r="E35" i="41"/>
  <c r="R54" i="4"/>
  <c r="AM36" i="41"/>
  <c r="AM48" i="4" s="1"/>
  <c r="AH36" i="41"/>
  <c r="AH48" i="4" s="1"/>
  <c r="AD36" i="41"/>
  <c r="AD48" i="4" s="1"/>
  <c r="AD54" i="4" s="1"/>
  <c r="T36" i="41"/>
  <c r="T48" i="4" s="1"/>
  <c r="J36" i="41"/>
  <c r="J48" i="4" s="1"/>
  <c r="U36" i="42"/>
  <c r="U49" i="4" s="1"/>
  <c r="Z36" i="42"/>
  <c r="Z49" i="4" s="1"/>
  <c r="AE36" i="42"/>
  <c r="AE49" i="4" s="1"/>
  <c r="E35" i="42"/>
  <c r="D38" i="38"/>
  <c r="AK49" i="38"/>
  <c r="M38" i="45"/>
  <c r="E37" i="45"/>
  <c r="E50" i="4" s="1"/>
  <c r="AE38" i="45"/>
  <c r="S38" i="45"/>
  <c r="D37" i="45"/>
  <c r="D50" i="4" s="1"/>
  <c r="AK38" i="45"/>
  <c r="AJ36" i="42"/>
  <c r="AJ49" i="4" s="1"/>
  <c r="AJ55" i="4" s="1"/>
  <c r="D36" i="42"/>
  <c r="D49" i="4" s="1"/>
  <c r="J36" i="42"/>
  <c r="J49" i="4" s="1"/>
  <c r="O36" i="42"/>
  <c r="O49" i="4" s="1"/>
  <c r="M55" i="4" s="1"/>
  <c r="Y36" i="42"/>
  <c r="Y37" i="42" s="1"/>
  <c r="P36" i="42"/>
  <c r="P49" i="4" s="1"/>
  <c r="AN36" i="42"/>
  <c r="AN49" i="4" s="1"/>
  <c r="AF36" i="42"/>
  <c r="AF49" i="4" s="1"/>
  <c r="AK36" i="42"/>
  <c r="AK37" i="42" s="1"/>
  <c r="AP36" i="42"/>
  <c r="AP49" i="4" s="1"/>
  <c r="AP55" i="4" s="1"/>
  <c r="AN36" i="41"/>
  <c r="AN48" i="4" s="1"/>
  <c r="AJ36" i="41"/>
  <c r="AJ48" i="4" s="1"/>
  <c r="AJ54" i="4" s="1"/>
  <c r="AE36" i="41"/>
  <c r="AE48" i="4" s="1"/>
  <c r="AE54" i="4" s="1"/>
  <c r="P36" i="41"/>
  <c r="P48" i="4" s="1"/>
  <c r="L36" i="41"/>
  <c r="E26" i="41"/>
  <c r="E36" i="41" s="1"/>
  <c r="E48" i="4" s="1"/>
  <c r="G34" i="18"/>
  <c r="M34" i="18"/>
  <c r="AK48" i="38"/>
  <c r="AK46" i="4" s="1"/>
  <c r="Y49" i="38"/>
  <c r="L55" i="4"/>
  <c r="R52" i="4"/>
  <c r="L56" i="4"/>
  <c r="AE53" i="4"/>
  <c r="Y56" i="4"/>
  <c r="L53" i="4"/>
  <c r="L52" i="4"/>
  <c r="R53" i="4"/>
  <c r="R55" i="4"/>
  <c r="AJ56" i="4"/>
  <c r="AP56" i="4"/>
  <c r="X54" i="4"/>
  <c r="AJ53" i="4"/>
  <c r="X53" i="4"/>
  <c r="R56" i="4"/>
  <c r="E38" i="38"/>
  <c r="E48" i="38" s="1"/>
  <c r="E46" i="4" s="1"/>
  <c r="X48" i="38"/>
  <c r="X46" i="4" s="1"/>
  <c r="X52" i="4" s="1"/>
  <c r="D48" i="38"/>
  <c r="D46" i="4" s="1"/>
  <c r="AN46" i="4"/>
  <c r="AE48" i="38"/>
  <c r="AE46" i="4" s="1"/>
  <c r="AE52" i="4" s="1"/>
  <c r="Y48" i="38"/>
  <c r="Y46" i="4" s="1"/>
  <c r="S49" i="38"/>
  <c r="AE49" i="38"/>
  <c r="X56" i="4"/>
  <c r="AP54" i="4"/>
  <c r="AP52" i="4"/>
  <c r="G53" i="4"/>
  <c r="E8" i="4"/>
  <c r="E56" i="4" s="1"/>
  <c r="D8" i="4"/>
  <c r="D55" i="4" s="1"/>
  <c r="AP53" i="4"/>
  <c r="AJ52" i="4"/>
  <c r="Y53" i="4"/>
  <c r="AD53" i="4"/>
  <c r="AK53" i="4"/>
  <c r="S49" i="4"/>
  <c r="L48" i="4"/>
  <c r="L54" i="4" s="1"/>
  <c r="X49" i="4"/>
  <c r="X55" i="4" s="1"/>
  <c r="S52" i="4"/>
  <c r="M52" i="4"/>
  <c r="S56" i="4"/>
  <c r="H49" i="4"/>
  <c r="G37" i="42"/>
  <c r="AE37" i="42"/>
  <c r="M54" i="4"/>
  <c r="H48" i="38"/>
  <c r="H46" i="4" s="1"/>
  <c r="AE34" i="18"/>
  <c r="Y38" i="45"/>
  <c r="AD56" i="4"/>
  <c r="AN50" i="4"/>
  <c r="AK56" i="4" s="1"/>
  <c r="AE50" i="4"/>
  <c r="AE56" i="4" s="1"/>
  <c r="G50" i="4"/>
  <c r="M50" i="4"/>
  <c r="M56" i="4" s="1"/>
  <c r="M37" i="41"/>
  <c r="Y37" i="41"/>
  <c r="S48" i="4"/>
  <c r="S54" i="4" s="1"/>
  <c r="AK48" i="4"/>
  <c r="S47" i="4"/>
  <c r="S53" i="4" s="1"/>
  <c r="N47" i="4"/>
  <c r="M53" i="4" s="1"/>
  <c r="G38" i="45"/>
  <c r="AD52" i="4"/>
  <c r="S37" i="41" l="1"/>
  <c r="AE55" i="4"/>
  <c r="S37" i="42"/>
  <c r="S55" i="4"/>
  <c r="AK49" i="4"/>
  <c r="AK55" i="4" s="1"/>
  <c r="AE37" i="41"/>
  <c r="G37" i="41"/>
  <c r="AK54" i="4"/>
  <c r="Y52" i="4"/>
  <c r="AK37" i="41"/>
  <c r="AK52" i="4"/>
  <c r="M37" i="42"/>
  <c r="Y49" i="4"/>
  <c r="Y55" i="4" s="1"/>
  <c r="E53" i="4"/>
  <c r="E55" i="4"/>
  <c r="E54" i="4"/>
  <c r="E52" i="4"/>
  <c r="D53" i="4"/>
  <c r="D56" i="4"/>
  <c r="D52" i="4"/>
  <c r="D54" i="4"/>
  <c r="G52" i="4"/>
  <c r="G54" i="4"/>
  <c r="G56" i="4"/>
  <c r="G55" i="4"/>
</calcChain>
</file>

<file path=xl/sharedStrings.xml><?xml version="1.0" encoding="utf-8"?>
<sst xmlns="http://schemas.openxmlformats.org/spreadsheetml/2006/main" count="1539" uniqueCount="427">
  <si>
    <t>LP.</t>
  </si>
  <si>
    <t>KOD</t>
  </si>
  <si>
    <t>NAZWA PRZEDMIOTU</t>
  </si>
  <si>
    <t>ECTS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</si>
  <si>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</si>
  <si>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</si>
  <si>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</si>
  <si>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</si>
  <si>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</si>
  <si>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</si>
  <si>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</si>
  <si>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</si>
  <si>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</si>
  <si>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</si>
  <si>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</si>
  <si>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</si>
  <si>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</si>
  <si>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</si>
  <si>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</si>
  <si>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</si>
  <si>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</si>
  <si>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</si>
  <si>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</si>
  <si>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</si>
  <si>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</si>
  <si>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</si>
  <si>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</si>
  <si>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</si>
  <si>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</si>
  <si>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</si>
  <si>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</si>
  <si>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</si>
  <si>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</si>
  <si>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TYP STUDIÓW:</t>
  </si>
  <si>
    <t>KIERUNEK:</t>
  </si>
  <si>
    <t xml:space="preserve">CZAS TRWANIA </t>
  </si>
  <si>
    <t xml:space="preserve">P E D A G O G I K A             </t>
  </si>
  <si>
    <t>Wprowadzenie do socjologii</t>
  </si>
  <si>
    <t>Wstęp do pedagogiki</t>
  </si>
  <si>
    <t>Teoretyczne podstawy wychowania</t>
  </si>
  <si>
    <t>Wprowadzenie do psychologii</t>
  </si>
  <si>
    <t>E</t>
  </si>
  <si>
    <t>Filozoficzne podstawy pedagogiki</t>
  </si>
  <si>
    <t>Metody i techniki badań pedagogicznych</t>
  </si>
  <si>
    <t>Podstawy dydaktyki ogólnej</t>
  </si>
  <si>
    <t>Pedagogika społeczna</t>
  </si>
  <si>
    <t>Biomedyczne podstawy rozwoju i wychowania</t>
  </si>
  <si>
    <t>Doktryny pedagogiczne</t>
  </si>
  <si>
    <t>Współczesne teorie wychowania</t>
  </si>
  <si>
    <t>Media w edukacji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</si>
  <si>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</si>
  <si>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</si>
  <si>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</si>
  <si>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</si>
  <si>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</si>
  <si>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</si>
  <si>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</si>
  <si>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</si>
  <si>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</si>
  <si>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Wybrane zagadnienia z filozofii i etyki</t>
  </si>
  <si>
    <t>Pedagogika opiekuńczo-wychowawcza i profilaktyka</t>
  </si>
  <si>
    <t>6 semestrów</t>
  </si>
  <si>
    <t>Zo</t>
  </si>
  <si>
    <t>Pedagogika zabawy</t>
  </si>
  <si>
    <t xml:space="preserve"> </t>
  </si>
  <si>
    <t>ZO</t>
  </si>
  <si>
    <t>E/ZO</t>
  </si>
  <si>
    <t>Emisja głosu</t>
  </si>
  <si>
    <t>ZO/ZO</t>
  </si>
  <si>
    <t>Z/ZO</t>
  </si>
  <si>
    <t>Podstawy nauczania matematyki</t>
  </si>
  <si>
    <t>Logopedia</t>
  </si>
  <si>
    <t>Terapia pedagogiczna</t>
  </si>
  <si>
    <t>Niedostosowanie społeczne</t>
  </si>
  <si>
    <t>Metodyka pracy  wychowawczo - opiekuńczej  I</t>
  </si>
  <si>
    <t>Metodyka pracy  wychowawczo - opiekuńczej  II</t>
  </si>
  <si>
    <t>Pedagogika opiekuńcza</t>
  </si>
  <si>
    <t>Biblioterapia</t>
  </si>
  <si>
    <t>Pedagogika rodziny</t>
  </si>
  <si>
    <t xml:space="preserve">Problemy opieki i wychowania w instytucjach  </t>
  </si>
  <si>
    <t>Profilaktyka społeczna</t>
  </si>
  <si>
    <t>Komunikacja i trening interpersonalny</t>
  </si>
  <si>
    <t>Metodyka pracy z rodziną</t>
  </si>
  <si>
    <t>Metodyka pracy w świetlicy</t>
  </si>
  <si>
    <t xml:space="preserve">Metodyka pracy z  dziećmi niedostosowanymi społecznie </t>
  </si>
  <si>
    <t>Praca z dzieckiem niepełnosprawnym</t>
  </si>
  <si>
    <t>Rola i zadania pedagoga szkolnego</t>
  </si>
  <si>
    <t>Diagnoza pedagogiczna</t>
  </si>
  <si>
    <t>Konstruowanie programów profilaktycznych</t>
  </si>
  <si>
    <t>Wybrane problemy prawa rodzinnego</t>
  </si>
  <si>
    <t>Socjoterapia</t>
  </si>
  <si>
    <t>Organizacja zajęć profilaktycznych w środowisku lokalnym</t>
  </si>
  <si>
    <t>Opieka i pomoc osobom starszym</t>
  </si>
  <si>
    <t>Pedagogika resocjalizacyjna</t>
  </si>
  <si>
    <t>Diagnoza resocjalizacyjna</t>
  </si>
  <si>
    <t xml:space="preserve">Pedagogika penitencjarna </t>
  </si>
  <si>
    <t>Poradnictwo i orzecznictwo psychopedagogiczne</t>
  </si>
  <si>
    <t>Komputer w badaniach społecznych</t>
  </si>
  <si>
    <t>Podstawy pracy z rodziną dysfunkcyjną</t>
  </si>
  <si>
    <t>Psychologia kliniczna</t>
  </si>
  <si>
    <t>Wybrane aspekty kryminologii</t>
  </si>
  <si>
    <t>Psychoterapia</t>
  </si>
  <si>
    <t xml:space="preserve">Projekt korekcyjny </t>
  </si>
  <si>
    <t>Pedagogika seksualna</t>
  </si>
  <si>
    <t>Poradnictwo seksualne</t>
  </si>
  <si>
    <t xml:space="preserve">Pedagogika  specjalna </t>
  </si>
  <si>
    <t>Zal</t>
  </si>
  <si>
    <t>Psychologia społeczna i wychowania</t>
  </si>
  <si>
    <t>Psychologia zdrowia i psychopatologia</t>
  </si>
  <si>
    <t>Metodyka terapii uzależnień</t>
  </si>
  <si>
    <t>x</t>
  </si>
  <si>
    <t>Socjologia rodziny</t>
  </si>
  <si>
    <t>Metodyka edukacji językowej w przedszkolu</t>
  </si>
  <si>
    <t>Metodyka edukacji matematycznej w przedszkolu</t>
  </si>
  <si>
    <t>Metodyka edukacji przyrodniczej i społecznej w przedszkolu</t>
  </si>
  <si>
    <t>Metodyka edukacji polonistycznej w klasach I-III</t>
  </si>
  <si>
    <t>Metodyka edukacji matematycznej w kl. I-III</t>
  </si>
  <si>
    <t>Metodyka edukacji przyrodniczej i społecznej w klasach I-III</t>
  </si>
  <si>
    <t>Metodyka  zajęć komputerowych</t>
  </si>
  <si>
    <t>Psychologia rozwoju człowieka w ciągu życia</t>
  </si>
  <si>
    <t>Wychowanie w różnych religiach i kulturach</t>
  </si>
  <si>
    <t>Projektowanie szkoleń edukacyjnych</t>
  </si>
  <si>
    <t>Współpraca i komunikacja w grupie, instytucji i środowisku</t>
  </si>
  <si>
    <t>Współczesne tendencje w organizacji i kierowaniu placówkami edukacyjnymi</t>
  </si>
  <si>
    <t>Podstawy działalności kuratora sądowego</t>
  </si>
  <si>
    <t>pierwszego stopnia</t>
  </si>
  <si>
    <t>Procedury pozyskiwania środków finansowych w edukacji</t>
  </si>
  <si>
    <t>Praktyka pedagogiczna</t>
  </si>
  <si>
    <t>05.9-WP-PEDP-WDP</t>
  </si>
  <si>
    <t>Wprowadzenie do pedeutologii</t>
  </si>
  <si>
    <t>14.2-WP-PEDP-WS</t>
  </si>
  <si>
    <t>14.4-WP-PEDP-WPS</t>
  </si>
  <si>
    <t>05.7-WP-PEDP-HW</t>
  </si>
  <si>
    <t>05.0-WP-PEDP-BIOM</t>
  </si>
  <si>
    <t>05.0-WP-PEDP-WPED</t>
  </si>
  <si>
    <t>05.7-WP-PEDP-TPW</t>
  </si>
  <si>
    <t>08.1-WP-PEDP-FIL</t>
  </si>
  <si>
    <t>14.4-WP-PEDP-PSRO</t>
  </si>
  <si>
    <t>05.0-WP-PEDP-DPED</t>
  </si>
  <si>
    <t>11.3-WP-PEDP-TI</t>
  </si>
  <si>
    <t>05.0-WP-PEDP-FPP</t>
  </si>
  <si>
    <t>05.7-WP-PEDP-WTW</t>
  </si>
  <si>
    <t>05.0-WP-PEDP-PDO</t>
  </si>
  <si>
    <t>05.7-WP-PEDP-PEDS</t>
  </si>
  <si>
    <t>05.9-WP-PEDP-EDSX</t>
  </si>
  <si>
    <t>05.0-WP-PEDP-MWED</t>
  </si>
  <si>
    <t>05.9-WP-PEDP-MBP</t>
  </si>
  <si>
    <t>05.0-WP-PEDP-WTO</t>
  </si>
  <si>
    <t>14.2-WP-PEDP-SE</t>
  </si>
  <si>
    <t>14.2-WP-PEDP-SK</t>
  </si>
  <si>
    <t>14.2-WP-PEDP-SR</t>
  </si>
  <si>
    <t>14.4-WP-PEDP-PZP</t>
  </si>
  <si>
    <t>05.8-WP-PEDP-PSW</t>
  </si>
  <si>
    <t>14.9-WP-PEDP-PPŚF</t>
  </si>
  <si>
    <t xml:space="preserve">05.9-WP-PEDP-REL </t>
  </si>
  <si>
    <t>05.9-WP-PEDP-SZE</t>
  </si>
  <si>
    <t>05.0-WP-PEDP-JZJS</t>
  </si>
  <si>
    <t>05.0-WP-PEDP-WiK</t>
  </si>
  <si>
    <t>05.0-WP-PEDP-PP</t>
  </si>
  <si>
    <t>** Student wybiera przedmioty z oferty, z różnych obszarów (różne kolory), PO JEDNYM Z KAŻDEGO bloku: socjologicznego, psychologicznego i pedagogicznego, tak aby zgromadzić w trzech semestrach 9 pkt ECTS.</t>
  </si>
  <si>
    <t>14.0-WP-PEDP-NS</t>
  </si>
  <si>
    <t>05.0-WP-PEDP-POP</t>
  </si>
  <si>
    <t>05.6-WP-PEDP-BT</t>
  </si>
  <si>
    <t>05.0-WP-PEDP-POWI</t>
  </si>
  <si>
    <t>14.4-WP-PEDP-KiTI</t>
  </si>
  <si>
    <t>05.9-WP-PEDP-PZA</t>
  </si>
  <si>
    <t>05.9-WP-PEDP-DP</t>
  </si>
  <si>
    <t>05.6-WP-PEDP-PZDN</t>
  </si>
  <si>
    <t>05.9-WP-PEDP-MPZR</t>
  </si>
  <si>
    <t>05.0-WP-PEDP-MWO1</t>
  </si>
  <si>
    <t>05.0-WP-PEDP-MWO2</t>
  </si>
  <si>
    <t>05.6-WP-PEDP-TP</t>
  </si>
  <si>
    <t>05.1-WP-PEDP-MPWS</t>
  </si>
  <si>
    <t>05.1-WP-PEDP-RZPS</t>
  </si>
  <si>
    <t>05.9-WP-PEDP-KPP</t>
  </si>
  <si>
    <t>05.6-WP-PEDP-MPDN</t>
  </si>
  <si>
    <t>10.9-WP-PEDP-WPPR</t>
  </si>
  <si>
    <t>14.0-WP-PEDP-OZPS</t>
  </si>
  <si>
    <t>05.0-WP-PEDP-OPS</t>
  </si>
  <si>
    <t>Współczesne problemy socjologii małżeństwa i rodziny</t>
  </si>
  <si>
    <t>Moduł swobodnego wyboru - oferta ogólnouczelniana lub na innym kierunku</t>
  </si>
  <si>
    <t>05.6-WP-PEDP-LGP</t>
  </si>
  <si>
    <t>05.9-WP-PEDP-PRODP</t>
  </si>
  <si>
    <t>05.6-WP-PEDP-STP</t>
  </si>
  <si>
    <t>14.0-WP-PEDP-PROSP</t>
  </si>
  <si>
    <t>Język obcy I / II / III</t>
  </si>
  <si>
    <t>Jakość życia, jakość szkoły</t>
  </si>
  <si>
    <t>Podpis Prodziekana ds. Kształcenia</t>
  </si>
  <si>
    <t>na specjalności</t>
  </si>
  <si>
    <t xml:space="preserve">Podpis kierownika jednostki odpowiedzialnej za kształcenie </t>
  </si>
  <si>
    <t>prof. zw. dr hab. Zbigniew Izdebski</t>
  </si>
  <si>
    <t>05.0-WP-PEDP-SD1                 05.0-WP-PEDP-SD2</t>
  </si>
  <si>
    <t>Seminarium dyplomowe I / II</t>
  </si>
  <si>
    <t>09.0-WP-PEDP-JO1              09.0-WP-PEDP-JO2              09.0-WP-PEDP-JO3</t>
  </si>
  <si>
    <t>14.2-WP-PEDP-WPSMR</t>
  </si>
  <si>
    <t>05.6-WP-PEDP-SPEC</t>
  </si>
  <si>
    <t>Wybrane zagadnienia z psychologii klinicznej</t>
  </si>
  <si>
    <t>05.0-WP-PED-PRTO</t>
  </si>
  <si>
    <t>E/Zo</t>
  </si>
  <si>
    <t>Emisja i higiena głosu</t>
  </si>
  <si>
    <t>Zo/Zo</t>
  </si>
  <si>
    <t>Wybrane zagadnienia z pedagogiki specjalnej</t>
  </si>
  <si>
    <t>Wprowadzenie do terapii pedagogicznej</t>
  </si>
  <si>
    <t>28.</t>
  </si>
  <si>
    <t>29.</t>
  </si>
  <si>
    <t>Metodyka diagnozy i terapii pedagogicznej II</t>
  </si>
  <si>
    <t>30.</t>
  </si>
  <si>
    <t>L/S</t>
  </si>
  <si>
    <t>K</t>
  </si>
  <si>
    <t xml:space="preserve">Podpis </t>
  </si>
  <si>
    <t>Prodziekana ds. Kształcenia</t>
  </si>
  <si>
    <t xml:space="preserve">Pedagogika przedszkolna </t>
  </si>
  <si>
    <t>Podstawy nauczania języka polskiego</t>
  </si>
  <si>
    <t xml:space="preserve">Podstawy wiedzy o przyrodzie  </t>
  </si>
  <si>
    <t>Pedagogika  wczesnoszkolna</t>
  </si>
  <si>
    <t>Projektowanie działań dydaktycznych</t>
  </si>
  <si>
    <t xml:space="preserve">ZO/ZO </t>
  </si>
  <si>
    <t xml:space="preserve">Metodyka i trudności w pracy wychowawczej z dzieckiem </t>
  </si>
  <si>
    <t>Literatura dla dzieci</t>
  </si>
  <si>
    <t xml:space="preserve">Logopedia </t>
  </si>
  <si>
    <t>Edukacja integracyjna i włączająca dzieci niepełnosprawnych  z elementami pedagogiki specjalnej</t>
  </si>
  <si>
    <t>Aktywizowanie ucznia w edukacji wczesnoszkolnej</t>
  </si>
  <si>
    <t>Metody poznawania dziecka</t>
  </si>
  <si>
    <t>Edukacja ekologiczna</t>
  </si>
  <si>
    <t>Edukacja regionalna</t>
  </si>
  <si>
    <t>Muzykoterapia dla dzieci</t>
  </si>
  <si>
    <t>Praktyka w zakresie terapii pedagogicznej</t>
  </si>
  <si>
    <t xml:space="preserve">Metodyka diagnozy i terapii pedagogicznej I </t>
  </si>
  <si>
    <t>05.1-WP-PEDP-PSKL</t>
  </si>
  <si>
    <t>Edukacja muzyczna z metodyką I</t>
  </si>
  <si>
    <t>Edukacja plastyczno-techniczna z metodyką I</t>
  </si>
  <si>
    <t>Edukacja muzyczna z metodyką II</t>
  </si>
  <si>
    <t>Edukacja plastyczno-techniczna z metodyką II</t>
  </si>
  <si>
    <t>Wychowanie fizyczne z metodyką I</t>
  </si>
  <si>
    <t>Wychowanie fizyczne z metodyką II</t>
  </si>
  <si>
    <t>Zal/ED</t>
  </si>
  <si>
    <t>Moduł specjalnościowy:  Resocjalizacja z przygotowaniem do pracy w służbach mundurowych</t>
  </si>
  <si>
    <t>05.6-WP-PED-PRes</t>
  </si>
  <si>
    <t>05.6-WP-PED-DSp</t>
  </si>
  <si>
    <t>05.9-WP-PED-PRod</t>
  </si>
  <si>
    <t>05.6-WP-PED-PPen</t>
  </si>
  <si>
    <t>12.2-WP-PED-PsK</t>
  </si>
  <si>
    <t>05.6-WP-PED-PRDy</t>
  </si>
  <si>
    <t>05.6-WP-PED-PrKo</t>
  </si>
  <si>
    <t>05.6-WP-PED-DRes</t>
  </si>
  <si>
    <t>05.6-WP-PED-St</t>
  </si>
  <si>
    <t>16.0-WP-PED-Psek</t>
  </si>
  <si>
    <t>05.6-WP-PED-RiT</t>
  </si>
  <si>
    <t>05.6-WP-PED-TP</t>
  </si>
  <si>
    <t>14.4-WP-PED-PsTe</t>
  </si>
  <si>
    <t>11.3-WP-PED-Kbs</t>
  </si>
  <si>
    <t>05.6-WP-PED-PiOP</t>
  </si>
  <si>
    <t>10.0-WP-PED-PrDK</t>
  </si>
  <si>
    <t>10.4-WP-PED-Krym</t>
  </si>
  <si>
    <t>14.2-WP-PED-GTPP</t>
  </si>
  <si>
    <t>Granice tolerancji wobec zachowań patologicznych i przestępczych</t>
  </si>
  <si>
    <t xml:space="preserve">Zo </t>
  </si>
  <si>
    <t>10.4-WP-PED-PPRS</t>
  </si>
  <si>
    <t>Prawne podstawy resocjalizacji i funkcjonowania służb mundurowych</t>
  </si>
  <si>
    <t>05.6-WP-PED-Wik</t>
  </si>
  <si>
    <t>Wiktymologia</t>
  </si>
  <si>
    <t>05.6-WP-PED-ORSP</t>
  </si>
  <si>
    <t>Podstawy oddziaływań resocjalizacyjnych w działalności sądu i policji</t>
  </si>
  <si>
    <t>05.6-WP-PED-MRSZ</t>
  </si>
  <si>
    <t>Metodyka resocjalizacji i podstawy działalności służb mundurowych w środowisku zamkniętym</t>
  </si>
  <si>
    <t>05.6-WP-PED-MRSO</t>
  </si>
  <si>
    <t>Metodyka resocjalizacji i podstawy działalności służb mundurowych w środowisku otwartym</t>
  </si>
  <si>
    <t>05.6-WP-PED-PISM</t>
  </si>
  <si>
    <t>Procedury interwencji służb mundurowych</t>
  </si>
  <si>
    <t>05.6-WP-PED-MIST</t>
  </si>
  <si>
    <t>Metodyka interwencji w sytuacjach trudnych i niebezpiecznych</t>
  </si>
  <si>
    <t>Zo/zo</t>
  </si>
  <si>
    <t>Resocjalizacja z przygotowaniem do pracy w służbach mundurowych</t>
  </si>
  <si>
    <t>05.1-WP-PEDP-EG</t>
  </si>
  <si>
    <t>Resocjalizacja  z przygotowaniem do pracy w słuzbach mundurowych</t>
  </si>
  <si>
    <t>05.0-WP-PEDP-EHG</t>
  </si>
  <si>
    <t>dr hab. Grażyna Gajewska, prof. UZ</t>
  </si>
  <si>
    <t>05.0-WP-PEDP-PrOW</t>
  </si>
  <si>
    <t>Praktyka opiekuńczo-wychowawcza w placówkach oświatowych</t>
  </si>
  <si>
    <t>Przedmiot ograniczonego wyboru:</t>
  </si>
  <si>
    <t>05.1-WP-PEDP-EE</t>
  </si>
  <si>
    <t>05.1-WP-PEDP-ER</t>
  </si>
  <si>
    <t>05.1-WP-PEDP-MD</t>
  </si>
  <si>
    <t>05.1-WP-PEDP-MPD</t>
  </si>
  <si>
    <t>05.1-WP-PEDP-AUEW</t>
  </si>
  <si>
    <t>05.1-WP-PEDP-EIDN</t>
  </si>
  <si>
    <t>05.1-WP-PEDP-PNM</t>
  </si>
  <si>
    <t>05.1-WP-PEDP-PP</t>
  </si>
  <si>
    <t>05.1-WP-PEDP-PNJP</t>
  </si>
  <si>
    <t>05.1-WP-PEDP-PWoP</t>
  </si>
  <si>
    <t>05.1-WP-PEDP-MTWPW</t>
  </si>
  <si>
    <t>05.1-WP-PEDP-PW</t>
  </si>
  <si>
    <t>05.1-WP-PEDP-PDD</t>
  </si>
  <si>
    <t>05.1-WP-PEDP-EM1</t>
  </si>
  <si>
    <t>05.1-WP-PEDP-EPT1</t>
  </si>
  <si>
    <t>05.1-WP-PEDP-EM2</t>
  </si>
  <si>
    <t>05.1-WP-PEDP-EPT2</t>
  </si>
  <si>
    <t>05.1-WP-PEDP-MEJwP</t>
  </si>
  <si>
    <t>05.1-WP-PEDP-MEP</t>
  </si>
  <si>
    <t>05.1-WP-PEDP-WFM1</t>
  </si>
  <si>
    <t>05.1-WP-PEDP-WFM2</t>
  </si>
  <si>
    <t>05.1-WP-PEDP-MP2</t>
  </si>
  <si>
    <t>05.1-WP-PEDP-MW2</t>
  </si>
  <si>
    <t>05.1-WP-PEDP-MEWP</t>
  </si>
  <si>
    <t>05.6-WP-PEDP-LG1</t>
  </si>
  <si>
    <t>05.1-WP-PEDP-LDD</t>
  </si>
  <si>
    <t>05.1-WP-PEDP-MW3</t>
  </si>
  <si>
    <t>05.1-WP-PEDP-MP3</t>
  </si>
  <si>
    <t>Historia wychowania i opieki</t>
  </si>
  <si>
    <t>X</t>
  </si>
  <si>
    <t>Razem terapia pedagogiczna</t>
  </si>
  <si>
    <t>Razem edukacja elementarna</t>
  </si>
  <si>
    <t>Moduły specjalnościowe:</t>
  </si>
  <si>
    <t xml:space="preserve">Terapia pedagogiczna </t>
  </si>
  <si>
    <t xml:space="preserve">Resocjalizacja </t>
  </si>
  <si>
    <t>Przygotowanie do pracy w służbach mundurowych</t>
  </si>
  <si>
    <t xml:space="preserve">Razem resocjalizacja </t>
  </si>
  <si>
    <t>Razem przygotowanie do pracy w slużbach mundurowych</t>
  </si>
  <si>
    <t>31.</t>
  </si>
  <si>
    <t>32.</t>
  </si>
  <si>
    <t>RAZEM MODUŁ SPECJALNOŚCIOWY</t>
  </si>
  <si>
    <t>Razem w planie studiów (bez godzin praktyk realizowanych poza uczelnią):</t>
  </si>
  <si>
    <t>M1</t>
  </si>
  <si>
    <t>M2</t>
  </si>
  <si>
    <t>M3</t>
  </si>
  <si>
    <t>M4</t>
  </si>
  <si>
    <t>M5</t>
  </si>
  <si>
    <t>Moduł dyplomowy:</t>
  </si>
  <si>
    <t>Praktyka pedagogiczna 150godz (50+100):</t>
  </si>
  <si>
    <t>Moduł podstawowy - obowiązkowy:</t>
  </si>
  <si>
    <t>Moduł rozszerzający, ograniczonego wyboru:**</t>
  </si>
  <si>
    <t>dr hab. Marzenna Magda-Adamowicz, prof. UZ</t>
  </si>
  <si>
    <t>dr hab. Grażyna Miłkowska, prof. UZ</t>
  </si>
  <si>
    <t xml:space="preserve">Edukacja elementarna i terapia pedagogiczna  </t>
  </si>
  <si>
    <t>05.6-WP-PED-PRiM</t>
  </si>
  <si>
    <t>Pedagogika rodziny i młodzieży</t>
  </si>
  <si>
    <t>05.6-WP-PED-TKInt</t>
  </si>
  <si>
    <t>Trening kompetencji interpersonalnych</t>
  </si>
  <si>
    <t>05.6-WP-PED-PSek</t>
  </si>
  <si>
    <t>Podstawy seksuologii</t>
  </si>
  <si>
    <t>12.2-WP-PED-SKS</t>
  </si>
  <si>
    <t>Seksuologia społeczno-kulturowa</t>
  </si>
  <si>
    <t>Poradnictwo rodzinne i młodzieżowe</t>
  </si>
  <si>
    <t>12.2-WP-PED-PPs</t>
  </si>
  <si>
    <t>Podstawy psychiatrii</t>
  </si>
  <si>
    <t>05.6-WP-PED-SDZDM</t>
  </si>
  <si>
    <t>Specjalistyczna diagnoza zaburzeń u dzieci i młodzieży</t>
  </si>
  <si>
    <t>12.2-WP-PED-PKiP</t>
  </si>
  <si>
    <t>05.6-WP-PED-PPRD</t>
  </si>
  <si>
    <t>05.6-WP-PED-SzEP</t>
  </si>
  <si>
    <t>Socjoterapia z elementami psychoterapii</t>
  </si>
  <si>
    <t>05.6-WP-PED-ER</t>
  </si>
  <si>
    <t>Edukacja rówieśnicza</t>
  </si>
  <si>
    <t>05.6-WP-PED-DPPm</t>
  </si>
  <si>
    <t>Diagnostyka i pomoc przedmedyczna</t>
  </si>
  <si>
    <t>05.6-WP-PED-PrRS</t>
  </si>
  <si>
    <t>Profilatyka i rewitalizacja społeczna</t>
  </si>
  <si>
    <t>05.6-WP-PED-MWdż</t>
  </si>
  <si>
    <t>Metodyka nauczania wychowania do życia w rodzinie</t>
  </si>
  <si>
    <t>05.6-WP-PED-MRiM</t>
  </si>
  <si>
    <t>Mediacje w pracy z rodziną i młodzieżą</t>
  </si>
  <si>
    <t>05.6-WP-PED-WiES</t>
  </si>
  <si>
    <t>Wiktymologia z elementami suicydologii</t>
  </si>
  <si>
    <t>05.6-WP-PED-CiM</t>
  </si>
  <si>
    <t>Coaching i mentoring w pracy z rodziną i młodzieżą</t>
  </si>
  <si>
    <t>05.6-WP-PED-PsP</t>
  </si>
  <si>
    <t>Proseminarium</t>
  </si>
  <si>
    <t>05.6-WP-PED-PrSek</t>
  </si>
  <si>
    <t>14.4-WP-PED-PMMR</t>
  </si>
  <si>
    <t>Psychologia miłości, małżeństwa i rodziny</t>
  </si>
  <si>
    <t>05.6-WP-PED-ArtT</t>
  </si>
  <si>
    <t>Arteterapia</t>
  </si>
  <si>
    <t>05.6-WP-PED-MTUz</t>
  </si>
  <si>
    <t>05.6-WP-PED-MIKr</t>
  </si>
  <si>
    <t>Metodyka interwencji kryzysowej</t>
  </si>
  <si>
    <t>Komputer w badaniach pedagogicznych</t>
  </si>
  <si>
    <t>05.6-WP-PED-DPGr</t>
  </si>
  <si>
    <t>Dynamika procesu grupowego</t>
  </si>
  <si>
    <t>Prawo rodzinne</t>
  </si>
  <si>
    <t>05.6-WP-PED-POPS</t>
  </si>
  <si>
    <t>05.6-WP-PED-PSOP</t>
  </si>
  <si>
    <t>Praca z osobami doświadczającymi i stosującymi przemoc</t>
  </si>
  <si>
    <t>05.6-WP-PED-WPPS</t>
  </si>
  <si>
    <t>Warsztat pracy pedagoga szkolnego</t>
  </si>
  <si>
    <t>05.6-WP-PED-Str</t>
  </si>
  <si>
    <t>Streetworking jako forma pomocy</t>
  </si>
  <si>
    <t>14.2-WP-PED-EPiE</t>
  </si>
  <si>
    <t>Etyka w poradnictwie i edukacji</t>
  </si>
  <si>
    <t>40 godz</t>
  </si>
  <si>
    <t>Praktyka dyplomowa</t>
  </si>
  <si>
    <t>150 godz</t>
  </si>
  <si>
    <t>prof. dr hab. Zbigniew Izdebski</t>
  </si>
  <si>
    <t>Poradnictwo rodzinne i młodzieżowe z edukacją seksualną</t>
  </si>
  <si>
    <t xml:space="preserve">Moduł 1 specjalnościowy – Edukacja przedszkolna i wczesnoszkolna i terapia pedagogiczna </t>
  </si>
  <si>
    <t>Edukacja przedszkolna i wczesnoszkolna i terapia pedagogiczna</t>
  </si>
  <si>
    <t>05.6-WP-PEDP-WTP</t>
  </si>
  <si>
    <t>05.6-WP-PEDP-MDTP1</t>
  </si>
  <si>
    <t>05.6-WP-PEDP-MDTP2</t>
  </si>
  <si>
    <t>05.6-WP-PEDP-PATU</t>
  </si>
  <si>
    <t xml:space="preserve">Pedagogiczne aspekty trudnosci w uczeniu się </t>
  </si>
  <si>
    <t>Moduł 2 specjalnościowy – Pedagogika opiekuńczo-wychowawcza i profilaktyka</t>
  </si>
  <si>
    <t>Moduł 5 specjalnościowy  – Poradnictwo rodzinne i młodzieżowe z edukacją seksualną</t>
  </si>
  <si>
    <t>10.4-WP-PEDP-PRPK</t>
  </si>
  <si>
    <t>Prawne podstawy resocjalizacji z elementami prawa karnego</t>
  </si>
  <si>
    <t>05.6-WP-PED-WIK</t>
  </si>
  <si>
    <t>10.4-WP-PEDP-PKSO</t>
  </si>
  <si>
    <t>Prewencja kryminalna w środowisku otwartym</t>
  </si>
  <si>
    <t>05.6-WP-PEDP-MRPSZ</t>
  </si>
  <si>
    <t>Metodyka resocjalizacji i profilaktyki w środowisku  zamkniętym</t>
  </si>
  <si>
    <t>10.4-WP-PEDP-MSBM</t>
  </si>
  <si>
    <t>Metodyka śledczego badania miejsca zdarzenia</t>
  </si>
  <si>
    <t>14.4-WP-PEDP-PK</t>
  </si>
  <si>
    <t>Psychopatologia kryminalna</t>
  </si>
  <si>
    <t>05.6-WP-PEDP-MSOP</t>
  </si>
  <si>
    <t>Metodyka pracy ze sprawcami i ofiarami przestępstw wybranych kategorii</t>
  </si>
  <si>
    <t>Edukacja przedzkolna i wczesnoszkolna i terapia pedagogiczna</t>
  </si>
  <si>
    <t>Resocjalizacja z prewncja kryminalną</t>
  </si>
  <si>
    <t>Technologie informacyjne</t>
  </si>
  <si>
    <t>Resocjalizacja z prewencja kryminalną</t>
  </si>
  <si>
    <t>Moduł specjalnościowy:  Resocjalizacja z prewencją kryminalną</t>
  </si>
  <si>
    <t>Prewencja kryminalna</t>
  </si>
  <si>
    <t>Razem prewencja kryminalna</t>
  </si>
  <si>
    <t>Współczesne problemy socjologii edukacji</t>
  </si>
  <si>
    <t>Oblicza współczesnej kultury</t>
  </si>
  <si>
    <t xml:space="preserve">05.0-WP-PEDP-PROS   </t>
  </si>
  <si>
    <t>33.</t>
  </si>
  <si>
    <t>ZO/Z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</si>
</sst>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36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2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43" fillId="0" borderId="0"/>
  </cellStyleXfs>
  <cellXfs count="398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3" applyFont="1"/>
    <xf numFmtId="0" fontId="1" fillId="0" borderId="0" xfId="3" applyFont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/>
    </xf>
    <xf numFmtId="0" fontId="18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4" applyFont="1"/>
    <xf numFmtId="0" fontId="29" fillId="0" borderId="0" xfId="0" applyFont="1"/>
    <xf numFmtId="0" fontId="4" fillId="0" borderId="1" xfId="4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2" fillId="0" borderId="0" xfId="0" applyFont="1"/>
    <xf numFmtId="0" fontId="2" fillId="0" borderId="0" xfId="0" applyFont="1" applyBorder="1" applyAlignment="1"/>
    <xf numFmtId="0" fontId="30" fillId="0" borderId="0" xfId="3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/>
    </xf>
    <xf numFmtId="0" fontId="19" fillId="3" borderId="5" xfId="4" applyFont="1" applyFill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9" fillId="3" borderId="6" xfId="4" applyFont="1" applyFill="1" applyBorder="1" applyAlignment="1">
      <alignment horizontal="center" vertical="center"/>
    </xf>
    <xf numFmtId="0" fontId="12" fillId="0" borderId="1" xfId="4" applyFont="1" applyBorder="1" applyAlignment="1">
      <alignment vertical="center" wrapText="1"/>
    </xf>
    <xf numFmtId="0" fontId="3" fillId="0" borderId="7" xfId="4" applyFont="1" applyBorder="1" applyAlignment="1">
      <alignment vertical="center" wrapText="1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/>
    </xf>
    <xf numFmtId="0" fontId="17" fillId="2" borderId="1" xfId="4" applyFont="1" applyFill="1" applyBorder="1" applyAlignment="1">
      <alignment horizontal="center" vertical="center" wrapText="1"/>
    </xf>
    <xf numFmtId="0" fontId="34" fillId="2" borderId="1" xfId="4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36" fillId="0" borderId="0" xfId="0" applyFont="1" applyAlignment="1"/>
    <xf numFmtId="0" fontId="12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 shrinkToFit="1"/>
    </xf>
    <xf numFmtId="0" fontId="37" fillId="0" borderId="1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Fill="1" applyBorder="1" applyAlignment="1">
      <alignment vertical="center" wrapText="1" shrinkToFit="1"/>
    </xf>
    <xf numFmtId="0" fontId="38" fillId="0" borderId="1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23" fillId="0" borderId="0" xfId="0" applyFont="1"/>
    <xf numFmtId="0" fontId="13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3" borderId="8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righ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right" vertical="center" wrapText="1"/>
    </xf>
    <xf numFmtId="0" fontId="38" fillId="0" borderId="15" xfId="0" applyFont="1" applyBorder="1" applyAlignment="1">
      <alignment horizontal="right" vertical="center" wrapText="1"/>
    </xf>
    <xf numFmtId="0" fontId="38" fillId="0" borderId="12" xfId="0" applyFont="1" applyBorder="1" applyAlignment="1">
      <alignment horizontal="right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13" xfId="0" applyFont="1" applyFill="1" applyBorder="1" applyAlignment="1">
      <alignment vertical="center" wrapText="1" shrinkToFit="1"/>
    </xf>
    <xf numFmtId="0" fontId="38" fillId="0" borderId="13" xfId="0" applyFont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3" borderId="16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 shrinkToFi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40" fillId="0" borderId="5" xfId="4" applyFont="1" applyFill="1" applyBorder="1" applyAlignment="1">
      <alignment horizontal="center" vertical="center" wrapText="1"/>
    </xf>
    <xf numFmtId="0" fontId="5" fillId="0" borderId="0" xfId="3" applyFont="1"/>
    <xf numFmtId="0" fontId="12" fillId="2" borderId="5" xfId="3" applyFont="1" applyFill="1" applyBorder="1" applyAlignment="1">
      <alignment horizontal="center" vertical="center" wrapText="1"/>
    </xf>
    <xf numFmtId="0" fontId="28" fillId="2" borderId="5" xfId="3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vertical="center" wrapText="1"/>
    </xf>
    <xf numFmtId="0" fontId="28" fillId="3" borderId="5" xfId="3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2" fillId="3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12" fillId="3" borderId="1" xfId="5" applyFont="1" applyFill="1" applyBorder="1" applyAlignment="1">
      <alignment horizontal="center" vertical="center"/>
    </xf>
    <xf numFmtId="0" fontId="27" fillId="0" borderId="1" xfId="3" applyFont="1" applyBorder="1" applyAlignment="1">
      <alignment horizontal="left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2" fillId="3" borderId="5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/>
    </xf>
    <xf numFmtId="0" fontId="12" fillId="3" borderId="5" xfId="5" applyFont="1" applyFill="1" applyBorder="1" applyAlignment="1">
      <alignment horizontal="center" vertical="center"/>
    </xf>
    <xf numFmtId="0" fontId="27" fillId="0" borderId="0" xfId="3" applyFont="1"/>
    <xf numFmtId="0" fontId="1" fillId="0" borderId="0" xfId="3" applyFont="1" applyAlignment="1">
      <alignment wrapText="1"/>
    </xf>
    <xf numFmtId="0" fontId="31" fillId="0" borderId="1" xfId="5" applyFont="1" applyFill="1" applyBorder="1" applyAlignment="1">
      <alignment horizontal="center" vertical="center" wrapText="1"/>
    </xf>
    <xf numFmtId="0" fontId="41" fillId="0" borderId="1" xfId="5" applyFont="1" applyBorder="1" applyAlignment="1">
      <alignment horizontal="center" vertical="center"/>
    </xf>
    <xf numFmtId="0" fontId="27" fillId="0" borderId="1" xfId="3" applyFont="1" applyBorder="1" applyAlignment="1">
      <alignment horizontal="left" vertical="center" wrapText="1"/>
    </xf>
    <xf numFmtId="0" fontId="27" fillId="0" borderId="1" xfId="3" applyFont="1" applyBorder="1" applyAlignment="1">
      <alignment horizontal="center" vertical="center" wrapText="1"/>
    </xf>
    <xf numFmtId="0" fontId="27" fillId="3" borderId="1" xfId="3" applyFont="1" applyFill="1" applyBorder="1" applyAlignment="1">
      <alignment horizontal="center" vertical="center" wrapText="1"/>
    </xf>
    <xf numFmtId="0" fontId="33" fillId="0" borderId="0" xfId="3" applyFont="1"/>
    <xf numFmtId="0" fontId="31" fillId="3" borderId="1" xfId="5" applyFont="1" applyFill="1" applyBorder="1" applyAlignment="1">
      <alignment horizontal="center" vertical="center" wrapText="1"/>
    </xf>
    <xf numFmtId="0" fontId="13" fillId="0" borderId="0" xfId="3" applyFont="1" applyBorder="1" applyAlignment="1">
      <alignment vertical="center" wrapText="1"/>
    </xf>
    <xf numFmtId="0" fontId="3" fillId="0" borderId="0" xfId="3" applyFont="1" applyBorder="1" applyAlignment="1">
      <alignment horizontal="center" vertical="center"/>
    </xf>
    <xf numFmtId="0" fontId="3" fillId="0" borderId="0" xfId="5" applyFont="1"/>
    <xf numFmtId="0" fontId="3" fillId="0" borderId="0" xfId="3" applyFont="1"/>
    <xf numFmtId="0" fontId="0" fillId="0" borderId="0" xfId="5" applyFont="1"/>
    <xf numFmtId="0" fontId="29" fillId="0" borderId="0" xfId="3" applyFont="1"/>
    <xf numFmtId="0" fontId="32" fillId="0" borderId="0" xfId="3" applyFont="1"/>
    <xf numFmtId="0" fontId="27" fillId="0" borderId="20" xfId="3" applyFont="1" applyBorder="1" applyAlignment="1">
      <alignment horizontal="left" vertical="center"/>
    </xf>
    <xf numFmtId="0" fontId="27" fillId="0" borderId="3" xfId="3" applyFont="1" applyBorder="1" applyAlignment="1">
      <alignment horizontal="left" vertical="center"/>
    </xf>
    <xf numFmtId="0" fontId="27" fillId="0" borderId="21" xfId="3" applyFont="1" applyBorder="1" applyAlignment="1">
      <alignment horizontal="left" vertical="center"/>
    </xf>
    <xf numFmtId="0" fontId="27" fillId="0" borderId="3" xfId="3" applyFont="1" applyBorder="1" applyAlignment="1">
      <alignment vertical="center"/>
    </xf>
    <xf numFmtId="0" fontId="3" fillId="0" borderId="1" xfId="3" applyFont="1" applyBorder="1" applyAlignment="1">
      <alignment vertical="center" wrapText="1"/>
    </xf>
    <xf numFmtId="0" fontId="3" fillId="0" borderId="3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5" fillId="0" borderId="0" xfId="3" applyFont="1" applyFill="1"/>
    <xf numFmtId="0" fontId="12" fillId="0" borderId="1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1" fillId="0" borderId="0" xfId="3" applyFont="1" applyFill="1"/>
    <xf numFmtId="0" fontId="3" fillId="0" borderId="0" xfId="3" applyFont="1" applyFill="1"/>
    <xf numFmtId="0" fontId="3" fillId="0" borderId="0" xfId="5" applyFont="1" applyFill="1"/>
    <xf numFmtId="0" fontId="29" fillId="0" borderId="0" xfId="3" applyFont="1" applyFill="1"/>
    <xf numFmtId="0" fontId="19" fillId="0" borderId="5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6" xfId="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1" xfId="5" applyFont="1" applyBorder="1" applyAlignment="1">
      <alignment horizontal="left" vertical="center"/>
    </xf>
    <xf numFmtId="0" fontId="12" fillId="0" borderId="1" xfId="5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3" fillId="3" borderId="10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19" fillId="3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35" fillId="2" borderId="1" xfId="0" applyFont="1" applyFill="1" applyBorder="1" applyAlignment="1">
      <alignment horizontal="right" vertical="center" wrapText="1" indent="2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 indent="3"/>
    </xf>
    <xf numFmtId="0" fontId="2" fillId="0" borderId="1" xfId="0" applyFont="1" applyBorder="1" applyAlignment="1">
      <alignment horizontal="left" vertical="center"/>
    </xf>
    <xf numFmtId="0" fontId="19" fillId="3" borderId="1" xfId="4" applyFont="1" applyFill="1" applyBorder="1" applyAlignment="1">
      <alignment horizontal="center" vertical="center"/>
    </xf>
    <xf numFmtId="0" fontId="20" fillId="0" borderId="21" xfId="4" applyFont="1" applyFill="1" applyBorder="1" applyAlignment="1">
      <alignment horizontal="right" vertical="center" indent="1"/>
    </xf>
    <xf numFmtId="0" fontId="20" fillId="0" borderId="4" xfId="4" applyFont="1" applyFill="1" applyBorder="1" applyAlignment="1">
      <alignment horizontal="right" vertical="center" indent="1"/>
    </xf>
    <xf numFmtId="0" fontId="20" fillId="0" borderId="7" xfId="4" applyFont="1" applyFill="1" applyBorder="1" applyAlignment="1">
      <alignment horizontal="right" vertical="center" indent="1"/>
    </xf>
    <xf numFmtId="0" fontId="9" fillId="0" borderId="20" xfId="4" applyFont="1" applyBorder="1" applyAlignment="1">
      <alignment horizontal="right" indent="1"/>
    </xf>
    <xf numFmtId="0" fontId="9" fillId="0" borderId="2" xfId="4" applyFont="1" applyBorder="1" applyAlignment="1">
      <alignment horizontal="right" indent="1"/>
    </xf>
    <xf numFmtId="0" fontId="9" fillId="0" borderId="31" xfId="4" applyFont="1" applyBorder="1" applyAlignment="1">
      <alignment horizontal="right" indent="1"/>
    </xf>
    <xf numFmtId="0" fontId="3" fillId="0" borderId="5" xfId="4" applyFont="1" applyBorder="1" applyAlignment="1">
      <alignment horizontal="center" vertical="center"/>
    </xf>
    <xf numFmtId="0" fontId="3" fillId="0" borderId="6" xfId="4" applyFont="1" applyBorder="1" applyAlignment="1"/>
    <xf numFmtId="0" fontId="19" fillId="0" borderId="1" xfId="4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1" xfId="4" applyFont="1" applyBorder="1" applyAlignment="1"/>
    <xf numFmtId="0" fontId="20" fillId="0" borderId="1" xfId="4" applyFont="1" applyFill="1" applyBorder="1" applyAlignment="1">
      <alignment horizontal="right" vertical="center" indent="1"/>
    </xf>
    <xf numFmtId="0" fontId="9" fillId="0" borderId="1" xfId="4" applyFont="1" applyBorder="1" applyAlignment="1">
      <alignment horizontal="right" indent="1"/>
    </xf>
    <xf numFmtId="0" fontId="39" fillId="2" borderId="1" xfId="0" applyFont="1" applyFill="1" applyBorder="1" applyAlignment="1">
      <alignment horizontal="left" wrapText="1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/>
    <xf numFmtId="0" fontId="15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right" vertical="center" indent="1"/>
    </xf>
    <xf numFmtId="0" fontId="3" fillId="0" borderId="1" xfId="4" applyFont="1" applyBorder="1" applyAlignment="1">
      <alignment horizontal="right" indent="1"/>
    </xf>
    <xf numFmtId="0" fontId="2" fillId="0" borderId="32" xfId="0" applyFont="1" applyBorder="1" applyAlignment="1">
      <alignment horizontal="left"/>
    </xf>
    <xf numFmtId="0" fontId="19" fillId="0" borderId="4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21" xfId="5" applyFont="1" applyFill="1" applyBorder="1" applyAlignment="1">
      <alignment horizontal="right" vertical="center" indent="1"/>
    </xf>
    <xf numFmtId="0" fontId="20" fillId="0" borderId="4" xfId="5" applyFont="1" applyFill="1" applyBorder="1" applyAlignment="1">
      <alignment horizontal="right" vertical="center" indent="1"/>
    </xf>
    <xf numFmtId="0" fontId="20" fillId="0" borderId="33" xfId="5" applyFont="1" applyFill="1" applyBorder="1" applyAlignment="1">
      <alignment horizontal="right" vertical="center" indent="1"/>
    </xf>
    <xf numFmtId="0" fontId="9" fillId="0" borderId="20" xfId="5" applyFont="1" applyFill="1" applyBorder="1" applyAlignment="1">
      <alignment horizontal="right" indent="1"/>
    </xf>
    <xf numFmtId="0" fontId="9" fillId="0" borderId="2" xfId="5" applyFont="1" applyFill="1" applyBorder="1" applyAlignment="1">
      <alignment horizontal="right" indent="1"/>
    </xf>
    <xf numFmtId="0" fontId="9" fillId="0" borderId="31" xfId="5" applyFont="1" applyFill="1" applyBorder="1" applyAlignment="1">
      <alignment horizontal="right" indent="1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/>
    <xf numFmtId="0" fontId="12" fillId="2" borderId="1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textRotation="90" wrapText="1"/>
    </xf>
    <xf numFmtId="0" fontId="12" fillId="3" borderId="5" xfId="3" applyFont="1" applyFill="1" applyBorder="1" applyAlignment="1">
      <alignment horizontal="center" vertical="center" textRotation="90" wrapText="1"/>
    </xf>
    <xf numFmtId="0" fontId="13" fillId="2" borderId="1" xfId="3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textRotation="90" wrapText="1"/>
    </xf>
    <xf numFmtId="0" fontId="12" fillId="2" borderId="5" xfId="3" applyFont="1" applyFill="1" applyBorder="1" applyAlignment="1">
      <alignment horizontal="center" vertical="center" textRotation="90" wrapText="1"/>
    </xf>
    <xf numFmtId="0" fontId="2" fillId="0" borderId="24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13" fillId="2" borderId="5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textRotation="90" wrapText="1"/>
    </xf>
    <xf numFmtId="0" fontId="12" fillId="0" borderId="5" xfId="3" applyFont="1" applyFill="1" applyBorder="1" applyAlignment="1">
      <alignment horizontal="center" vertical="center" textRotation="90" wrapText="1"/>
    </xf>
  </cellXfs>
  <cellStyles count="7">
    <cellStyle name="Dziesiętny" xfId="1" builtinId="3"/>
    <cellStyle name="Dziesiętny 2" xfId="2"/>
    <cellStyle name="Normalny" xfId="0" builtinId="0"/>
    <cellStyle name="Normalny 2" xfId="3"/>
    <cellStyle name="Normalny 3" xfId="4"/>
    <cellStyle name="Normalny 3 2" xfId="5"/>
    <cellStyle name="Normalny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0"/>
  <sheetViews>
    <sheetView topLeftCell="A28" zoomScale="70" zoomScaleNormal="70" zoomScaleSheetLayoutView="74" zoomScalePageLayoutView="60" workbookViewId="0">
      <selection activeCell="K11" sqref="K11"/>
    </sheetView>
  </sheetViews>
  <sheetFormatPr defaultRowHeight="12.75" outlineLevelRow="1" x14ac:dyDescent="0.2"/>
  <cols>
    <col min="1" max="1" width="4.85546875" customWidth="1"/>
    <col min="2" max="2" width="23.140625" customWidth="1"/>
    <col min="3" max="3" width="38.28515625" customWidth="1"/>
    <col min="4" max="4" width="9.7109375" customWidth="1"/>
    <col min="5" max="5" width="7.28515625" customWidth="1"/>
    <col min="6" max="6" width="7.7109375" customWidth="1"/>
    <col min="7" max="10" width="4.140625" customWidth="1"/>
    <col min="11" max="11" width="7.7109375" customWidth="1"/>
    <col min="12" max="12" width="7" customWidth="1"/>
    <col min="13" max="16" width="4.140625" customWidth="1"/>
    <col min="17" max="17" width="7.7109375" customWidth="1"/>
    <col min="18" max="18" width="9.5703125" bestFit="1" customWidth="1"/>
    <col min="19" max="22" width="4.42578125" customWidth="1"/>
    <col min="23" max="24" width="7.7109375" customWidth="1"/>
    <col min="25" max="28" width="4.42578125" customWidth="1"/>
    <col min="29" max="29" width="7.7109375" customWidth="1"/>
    <col min="30" max="30" width="9.5703125" bestFit="1" customWidth="1"/>
    <col min="31" max="34" width="4.42578125" customWidth="1"/>
    <col min="35" max="35" width="7.7109375" customWidth="1"/>
    <col min="36" max="36" width="7.42578125" customWidth="1"/>
    <col min="37" max="40" width="4.42578125" customWidth="1"/>
    <col min="41" max="41" width="7.7109375" customWidth="1"/>
    <col min="42" max="42" width="7.5703125" customWidth="1"/>
    <col min="43" max="43" width="7" customWidth="1"/>
    <col min="44" max="44" width="6.28515625" customWidth="1"/>
    <col min="45" max="45" width="2" bestFit="1" customWidth="1"/>
  </cols>
  <sheetData>
    <row r="1" spans="1:46" ht="15.75" x14ac:dyDescent="0.25">
      <c r="A1" s="328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</row>
    <row r="2" spans="1:46" ht="18" x14ac:dyDescent="0.25">
      <c r="A2" s="310" t="s">
        <v>34</v>
      </c>
      <c r="B2" s="310"/>
      <c r="C2" s="130" t="s">
        <v>36</v>
      </c>
      <c r="D2" s="9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95"/>
      <c r="AG2" s="95"/>
      <c r="AH2" s="95"/>
      <c r="AI2" s="95"/>
      <c r="AJ2" s="95"/>
      <c r="AK2" s="95"/>
      <c r="AL2" s="1"/>
      <c r="AM2" s="1"/>
      <c r="AN2" s="1"/>
      <c r="AO2" s="1"/>
      <c r="AP2" s="1"/>
      <c r="AS2" s="3"/>
    </row>
    <row r="3" spans="1:46" x14ac:dyDescent="0.2">
      <c r="A3" s="310" t="s">
        <v>33</v>
      </c>
      <c r="B3" s="310"/>
      <c r="C3" s="1" t="s">
        <v>125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6" x14ac:dyDescent="0.2">
      <c r="A4" s="311" t="s">
        <v>35</v>
      </c>
      <c r="B4" s="311"/>
      <c r="C4" s="1" t="s">
        <v>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6" x14ac:dyDescent="0.2">
      <c r="A5" s="297" t="s">
        <v>0</v>
      </c>
      <c r="B5" s="304" t="s">
        <v>1</v>
      </c>
      <c r="C5" s="297" t="s">
        <v>2</v>
      </c>
      <c r="D5" s="321" t="s">
        <v>50</v>
      </c>
      <c r="E5" s="321" t="s">
        <v>3</v>
      </c>
      <c r="F5" s="297" t="s">
        <v>51</v>
      </c>
      <c r="G5" s="304" t="s">
        <v>53</v>
      </c>
      <c r="H5" s="304"/>
      <c r="I5" s="304"/>
      <c r="J5" s="304"/>
      <c r="K5" s="304"/>
      <c r="L5" s="304"/>
      <c r="M5" s="307" t="s">
        <v>54</v>
      </c>
      <c r="N5" s="307"/>
      <c r="O5" s="307"/>
      <c r="P5" s="307"/>
      <c r="Q5" s="307"/>
      <c r="R5" s="307"/>
      <c r="S5" s="304" t="s">
        <v>55</v>
      </c>
      <c r="T5" s="304"/>
      <c r="U5" s="304"/>
      <c r="V5" s="304"/>
      <c r="W5" s="304"/>
      <c r="X5" s="304"/>
      <c r="Y5" s="307" t="s">
        <v>56</v>
      </c>
      <c r="Z5" s="307"/>
      <c r="AA5" s="307"/>
      <c r="AB5" s="307"/>
      <c r="AC5" s="307"/>
      <c r="AD5" s="307"/>
      <c r="AE5" s="304" t="s">
        <v>57</v>
      </c>
      <c r="AF5" s="304"/>
      <c r="AG5" s="304"/>
      <c r="AH5" s="304"/>
      <c r="AI5" s="304"/>
      <c r="AJ5" s="304"/>
      <c r="AK5" s="307" t="s">
        <v>58</v>
      </c>
      <c r="AL5" s="307"/>
      <c r="AM5" s="307"/>
      <c r="AN5" s="307"/>
      <c r="AO5" s="307"/>
      <c r="AP5" s="307"/>
    </row>
    <row r="6" spans="1:46" ht="17.100000000000001" customHeight="1" x14ac:dyDescent="0.2">
      <c r="A6" s="297"/>
      <c r="B6" s="304"/>
      <c r="C6" s="297"/>
      <c r="D6" s="321"/>
      <c r="E6" s="321"/>
      <c r="F6" s="297"/>
      <c r="G6" s="297" t="s">
        <v>52</v>
      </c>
      <c r="H6" s="297"/>
      <c r="I6" s="297"/>
      <c r="J6" s="297"/>
      <c r="K6" s="297" t="s">
        <v>51</v>
      </c>
      <c r="L6" s="321" t="s">
        <v>3</v>
      </c>
      <c r="M6" s="286" t="s">
        <v>52</v>
      </c>
      <c r="N6" s="286"/>
      <c r="O6" s="286"/>
      <c r="P6" s="286"/>
      <c r="Q6" s="286" t="s">
        <v>51</v>
      </c>
      <c r="R6" s="299" t="s">
        <v>3</v>
      </c>
      <c r="S6" s="297" t="s">
        <v>52</v>
      </c>
      <c r="T6" s="297"/>
      <c r="U6" s="297"/>
      <c r="V6" s="297"/>
      <c r="W6" s="297" t="s">
        <v>51</v>
      </c>
      <c r="X6" s="321" t="s">
        <v>3</v>
      </c>
      <c r="Y6" s="286" t="s">
        <v>52</v>
      </c>
      <c r="Z6" s="286"/>
      <c r="AA6" s="286"/>
      <c r="AB6" s="286"/>
      <c r="AC6" s="286" t="s">
        <v>51</v>
      </c>
      <c r="AD6" s="299" t="s">
        <v>3</v>
      </c>
      <c r="AE6" s="297" t="s">
        <v>52</v>
      </c>
      <c r="AF6" s="297"/>
      <c r="AG6" s="297"/>
      <c r="AH6" s="297"/>
      <c r="AI6" s="297" t="s">
        <v>51</v>
      </c>
      <c r="AJ6" s="321" t="s">
        <v>3</v>
      </c>
      <c r="AK6" s="286" t="s">
        <v>52</v>
      </c>
      <c r="AL6" s="286"/>
      <c r="AM6" s="286"/>
      <c r="AN6" s="286"/>
      <c r="AO6" s="286" t="s">
        <v>51</v>
      </c>
      <c r="AP6" s="299" t="s">
        <v>3</v>
      </c>
    </row>
    <row r="7" spans="1:46" ht="17.25" customHeight="1" thickBot="1" x14ac:dyDescent="0.25">
      <c r="A7" s="298"/>
      <c r="B7" s="330"/>
      <c r="C7" s="298"/>
      <c r="D7" s="322"/>
      <c r="E7" s="322" t="s">
        <v>3</v>
      </c>
      <c r="F7" s="298" t="s">
        <v>51</v>
      </c>
      <c r="G7" s="96" t="s">
        <v>4</v>
      </c>
      <c r="H7" s="97" t="s">
        <v>5</v>
      </c>
      <c r="I7" s="97" t="s">
        <v>208</v>
      </c>
      <c r="J7" s="97" t="s">
        <v>207</v>
      </c>
      <c r="K7" s="298"/>
      <c r="L7" s="322"/>
      <c r="M7" s="98" t="s">
        <v>4</v>
      </c>
      <c r="N7" s="88" t="s">
        <v>5</v>
      </c>
      <c r="O7" s="88" t="s">
        <v>208</v>
      </c>
      <c r="P7" s="88" t="s">
        <v>207</v>
      </c>
      <c r="Q7" s="315"/>
      <c r="R7" s="300"/>
      <c r="S7" s="96" t="s">
        <v>4</v>
      </c>
      <c r="T7" s="97" t="s">
        <v>5</v>
      </c>
      <c r="U7" s="97" t="s">
        <v>208</v>
      </c>
      <c r="V7" s="97" t="s">
        <v>207</v>
      </c>
      <c r="W7" s="298"/>
      <c r="X7" s="322"/>
      <c r="Y7" s="98" t="s">
        <v>4</v>
      </c>
      <c r="Z7" s="88" t="s">
        <v>5</v>
      </c>
      <c r="AA7" s="88" t="s">
        <v>208</v>
      </c>
      <c r="AB7" s="88" t="s">
        <v>207</v>
      </c>
      <c r="AC7" s="315"/>
      <c r="AD7" s="300"/>
      <c r="AE7" s="96" t="s">
        <v>4</v>
      </c>
      <c r="AF7" s="97" t="s">
        <v>5</v>
      </c>
      <c r="AG7" s="97" t="s">
        <v>208</v>
      </c>
      <c r="AH7" s="97" t="s">
        <v>207</v>
      </c>
      <c r="AI7" s="298"/>
      <c r="AJ7" s="322"/>
      <c r="AK7" s="98" t="s">
        <v>4</v>
      </c>
      <c r="AL7" s="88" t="s">
        <v>5</v>
      </c>
      <c r="AM7" s="88" t="s">
        <v>208</v>
      </c>
      <c r="AN7" s="88" t="s">
        <v>207</v>
      </c>
      <c r="AO7" s="315"/>
      <c r="AP7" s="300"/>
    </row>
    <row r="8" spans="1:46" s="2" customFormat="1" ht="20.45" customHeight="1" x14ac:dyDescent="0.2">
      <c r="A8" s="305" t="s">
        <v>329</v>
      </c>
      <c r="B8" s="306"/>
      <c r="C8" s="306"/>
      <c r="D8" s="186">
        <f>SUM(D9:D28)</f>
        <v>453</v>
      </c>
      <c r="E8" s="169">
        <f>SUM(E9:E28)</f>
        <v>72</v>
      </c>
      <c r="F8" s="187"/>
      <c r="G8" s="314">
        <f>SUM(G9:J28)</f>
        <v>135</v>
      </c>
      <c r="H8" s="314"/>
      <c r="I8" s="314"/>
      <c r="J8" s="314"/>
      <c r="K8" s="169"/>
      <c r="L8" s="169">
        <f>SUM(L9:L28)</f>
        <v>24</v>
      </c>
      <c r="M8" s="301">
        <f>SUM(M9:P28)</f>
        <v>117</v>
      </c>
      <c r="N8" s="301"/>
      <c r="O8" s="301"/>
      <c r="P8" s="301"/>
      <c r="Q8" s="188"/>
      <c r="R8" s="188">
        <f>SUM(R9:R28)</f>
        <v>18</v>
      </c>
      <c r="S8" s="314">
        <f>SUM(S9:V28)</f>
        <v>111</v>
      </c>
      <c r="T8" s="314"/>
      <c r="U8" s="314"/>
      <c r="V8" s="314"/>
      <c r="W8" s="169"/>
      <c r="X8" s="169">
        <f>SUM(X9:X28)</f>
        <v>15</v>
      </c>
      <c r="Y8" s="301">
        <f>SUM(Y9:AB28)</f>
        <v>36</v>
      </c>
      <c r="Z8" s="301"/>
      <c r="AA8" s="301"/>
      <c r="AB8" s="301"/>
      <c r="AC8" s="188"/>
      <c r="AD8" s="188">
        <f>SUM(AD9:AD28)</f>
        <v>6</v>
      </c>
      <c r="AE8" s="314">
        <f>SUM(AE9:AH28)</f>
        <v>36</v>
      </c>
      <c r="AF8" s="314"/>
      <c r="AG8" s="314"/>
      <c r="AH8" s="314"/>
      <c r="AI8" s="169"/>
      <c r="AJ8" s="169">
        <f>SUM(AJ9:AJ28)</f>
        <v>6</v>
      </c>
      <c r="AK8" s="301">
        <f>SUM(AK9:AN28)</f>
        <v>18</v>
      </c>
      <c r="AL8" s="301"/>
      <c r="AM8" s="301"/>
      <c r="AN8" s="301"/>
      <c r="AO8" s="188"/>
      <c r="AP8" s="189">
        <f>SUM(AP9:AP28)</f>
        <v>3</v>
      </c>
      <c r="AQ8"/>
      <c r="AR8"/>
      <c r="AS8"/>
      <c r="AT8"/>
    </row>
    <row r="9" spans="1:46" s="7" customFormat="1" ht="33" customHeight="1" outlineLevel="1" x14ac:dyDescent="0.2">
      <c r="A9" s="190" t="s">
        <v>6</v>
      </c>
      <c r="B9" s="99" t="s">
        <v>130</v>
      </c>
      <c r="C9" s="100" t="s">
        <v>37</v>
      </c>
      <c r="D9" s="17">
        <f>SUM(G9:J9, M9:P9, S9:V9,Y9:AB9,AE9:AH9,AK9:AN9)</f>
        <v>18</v>
      </c>
      <c r="E9" s="14">
        <f>L9+R9+X9+AD9+AJ9+AP9</f>
        <v>3</v>
      </c>
      <c r="F9" s="14" t="s">
        <v>65</v>
      </c>
      <c r="G9" s="17">
        <v>18</v>
      </c>
      <c r="H9" s="17"/>
      <c r="I9" s="17"/>
      <c r="J9" s="17"/>
      <c r="K9" s="14" t="s">
        <v>65</v>
      </c>
      <c r="L9" s="17">
        <v>3</v>
      </c>
      <c r="M9" s="22"/>
      <c r="N9" s="22"/>
      <c r="O9" s="22"/>
      <c r="P9" s="22"/>
      <c r="Q9" s="22"/>
      <c r="R9" s="22"/>
      <c r="S9" s="17"/>
      <c r="T9" s="17"/>
      <c r="U9" s="17"/>
      <c r="V9" s="17"/>
      <c r="W9" s="17"/>
      <c r="X9" s="17"/>
      <c r="Y9" s="22"/>
      <c r="Z9" s="22"/>
      <c r="AA9" s="22"/>
      <c r="AB9" s="22"/>
      <c r="AC9" s="22"/>
      <c r="AD9" s="22"/>
      <c r="AE9" s="17"/>
      <c r="AF9" s="17"/>
      <c r="AG9" s="17"/>
      <c r="AH9" s="17"/>
      <c r="AI9" s="17"/>
      <c r="AJ9" s="17"/>
      <c r="AK9" s="22"/>
      <c r="AL9" s="22"/>
      <c r="AM9" s="22"/>
      <c r="AN9" s="22"/>
      <c r="AO9" s="22"/>
      <c r="AP9" s="191"/>
      <c r="AQ9"/>
      <c r="AR9"/>
      <c r="AS9"/>
      <c r="AT9"/>
    </row>
    <row r="10" spans="1:46" s="7" customFormat="1" ht="33" customHeight="1" outlineLevel="1" x14ac:dyDescent="0.2">
      <c r="A10" s="190" t="s">
        <v>7</v>
      </c>
      <c r="B10" s="99" t="s">
        <v>131</v>
      </c>
      <c r="C10" s="100" t="s">
        <v>40</v>
      </c>
      <c r="D10" s="17">
        <f>SUM(G10:J10, M10:P10, S10:V10,Y10:AB10,AE10:AH10,AK10:AN10)</f>
        <v>18</v>
      </c>
      <c r="E10" s="14">
        <f t="shared" ref="E10:E44" si="0">L10+R10+X10+AD10+AJ10+AP10</f>
        <v>3</v>
      </c>
      <c r="F10" s="14" t="s">
        <v>65</v>
      </c>
      <c r="G10" s="25">
        <v>18</v>
      </c>
      <c r="H10" s="25"/>
      <c r="I10" s="25"/>
      <c r="J10" s="25"/>
      <c r="K10" s="14" t="s">
        <v>65</v>
      </c>
      <c r="L10" s="25">
        <v>3</v>
      </c>
      <c r="M10" s="126"/>
      <c r="N10" s="126"/>
      <c r="O10" s="126"/>
      <c r="P10" s="126"/>
      <c r="Q10" s="126"/>
      <c r="R10" s="126"/>
      <c r="S10" s="25"/>
      <c r="T10" s="25"/>
      <c r="U10" s="25"/>
      <c r="V10" s="25"/>
      <c r="W10" s="25"/>
      <c r="X10" s="25"/>
      <c r="Y10" s="126"/>
      <c r="Z10" s="126"/>
      <c r="AA10" s="126"/>
      <c r="AB10" s="126"/>
      <c r="AC10" s="126"/>
      <c r="AD10" s="126"/>
      <c r="AE10" s="25"/>
      <c r="AF10" s="25"/>
      <c r="AG10" s="25"/>
      <c r="AH10" s="25"/>
      <c r="AI10" s="25"/>
      <c r="AJ10" s="25"/>
      <c r="AK10" s="126"/>
      <c r="AL10" s="126"/>
      <c r="AM10" s="126"/>
      <c r="AN10" s="126"/>
      <c r="AO10" s="126"/>
      <c r="AP10" s="171"/>
      <c r="AR10"/>
      <c r="AS10"/>
      <c r="AT10"/>
    </row>
    <row r="11" spans="1:46" s="7" customFormat="1" ht="33" customHeight="1" outlineLevel="1" x14ac:dyDescent="0.2">
      <c r="A11" s="190" t="s">
        <v>8</v>
      </c>
      <c r="B11" s="99" t="s">
        <v>132</v>
      </c>
      <c r="C11" s="100" t="s">
        <v>308</v>
      </c>
      <c r="D11" s="25">
        <f t="shared" ref="D11:D44" si="1">SUM(G11:J11, M11:P11, S11:V11,Y11:AB11,AE11:AH11,AK11:AN11)</f>
        <v>36</v>
      </c>
      <c r="E11" s="16">
        <f t="shared" si="0"/>
        <v>5</v>
      </c>
      <c r="F11" s="16" t="s">
        <v>66</v>
      </c>
      <c r="G11" s="25">
        <v>18</v>
      </c>
      <c r="H11" s="25">
        <v>18</v>
      </c>
      <c r="I11" s="25"/>
      <c r="J11" s="25"/>
      <c r="K11" s="14" t="s">
        <v>66</v>
      </c>
      <c r="L11" s="17">
        <v>5</v>
      </c>
      <c r="M11" s="22"/>
      <c r="N11" s="22"/>
      <c r="O11" s="22"/>
      <c r="P11" s="22"/>
      <c r="Q11" s="22"/>
      <c r="R11" s="22"/>
      <c r="S11" s="17"/>
      <c r="T11" s="17"/>
      <c r="U11" s="17"/>
      <c r="V11" s="17"/>
      <c r="W11" s="17"/>
      <c r="X11" s="17"/>
      <c r="Y11" s="22"/>
      <c r="Z11" s="22"/>
      <c r="AA11" s="22"/>
      <c r="AB11" s="22"/>
      <c r="AC11" s="22"/>
      <c r="AD11" s="22"/>
      <c r="AE11" s="17"/>
      <c r="AF11" s="17"/>
      <c r="AG11" s="17"/>
      <c r="AH11" s="17"/>
      <c r="AI11" s="17"/>
      <c r="AJ11" s="17"/>
      <c r="AK11" s="22"/>
      <c r="AL11" s="22"/>
      <c r="AM11" s="22"/>
      <c r="AN11" s="22"/>
      <c r="AO11" s="22"/>
      <c r="AP11" s="191"/>
    </row>
    <row r="12" spans="1:46" s="7" customFormat="1" ht="33" customHeight="1" outlineLevel="1" x14ac:dyDescent="0.2">
      <c r="A12" s="190" t="s">
        <v>9</v>
      </c>
      <c r="B12" s="99" t="s">
        <v>133</v>
      </c>
      <c r="C12" s="100" t="s">
        <v>46</v>
      </c>
      <c r="D12" s="17">
        <f t="shared" si="1"/>
        <v>18</v>
      </c>
      <c r="E12" s="14">
        <f t="shared" si="0"/>
        <v>4</v>
      </c>
      <c r="F12" s="16" t="s">
        <v>66</v>
      </c>
      <c r="G12" s="25">
        <v>9</v>
      </c>
      <c r="H12" s="25">
        <v>9</v>
      </c>
      <c r="I12" s="25"/>
      <c r="J12" s="25"/>
      <c r="K12" s="14" t="s">
        <v>66</v>
      </c>
      <c r="L12" s="17">
        <v>4</v>
      </c>
      <c r="M12" s="22"/>
      <c r="N12" s="22"/>
      <c r="O12" s="22"/>
      <c r="P12" s="22"/>
      <c r="Q12" s="22"/>
      <c r="R12" s="22"/>
      <c r="S12" s="17"/>
      <c r="T12" s="17"/>
      <c r="U12" s="17"/>
      <c r="V12" s="17"/>
      <c r="W12" s="17"/>
      <c r="X12" s="17"/>
      <c r="Y12" s="22"/>
      <c r="Z12" s="22"/>
      <c r="AA12" s="22"/>
      <c r="AB12" s="22"/>
      <c r="AC12" s="22"/>
      <c r="AD12" s="22"/>
      <c r="AE12" s="17"/>
      <c r="AF12" s="17"/>
      <c r="AG12" s="17"/>
      <c r="AH12" s="17"/>
      <c r="AI12" s="17"/>
      <c r="AJ12" s="17"/>
      <c r="AK12" s="22"/>
      <c r="AL12" s="22"/>
      <c r="AM12" s="22"/>
      <c r="AN12" s="22"/>
      <c r="AO12" s="22"/>
      <c r="AP12" s="191"/>
    </row>
    <row r="13" spans="1:46" s="7" customFormat="1" ht="33" customHeight="1" outlineLevel="1" x14ac:dyDescent="0.2">
      <c r="A13" s="190" t="s">
        <v>10</v>
      </c>
      <c r="B13" s="99" t="s">
        <v>134</v>
      </c>
      <c r="C13" s="100" t="s">
        <v>38</v>
      </c>
      <c r="D13" s="17">
        <f t="shared" si="1"/>
        <v>27</v>
      </c>
      <c r="E13" s="14">
        <f t="shared" si="0"/>
        <v>5</v>
      </c>
      <c r="F13" s="16" t="s">
        <v>66</v>
      </c>
      <c r="G13" s="25">
        <v>18</v>
      </c>
      <c r="H13" s="25">
        <v>9</v>
      </c>
      <c r="I13" s="25"/>
      <c r="J13" s="25"/>
      <c r="K13" s="14" t="s">
        <v>66</v>
      </c>
      <c r="L13" s="17">
        <v>5</v>
      </c>
      <c r="M13" s="22"/>
      <c r="N13" s="22"/>
      <c r="O13" s="22"/>
      <c r="P13" s="22"/>
      <c r="Q13" s="22"/>
      <c r="R13" s="22"/>
      <c r="S13" s="17"/>
      <c r="T13" s="17"/>
      <c r="U13" s="17"/>
      <c r="V13" s="17"/>
      <c r="W13" s="17"/>
      <c r="X13" s="17"/>
      <c r="Y13" s="22"/>
      <c r="Z13" s="22"/>
      <c r="AA13" s="22"/>
      <c r="AB13" s="22"/>
      <c r="AC13" s="22"/>
      <c r="AD13" s="22"/>
      <c r="AE13" s="17"/>
      <c r="AF13" s="17"/>
      <c r="AG13" s="17"/>
      <c r="AH13" s="17"/>
      <c r="AI13" s="17"/>
      <c r="AJ13" s="17"/>
      <c r="AK13" s="22"/>
      <c r="AL13" s="22"/>
      <c r="AM13" s="22"/>
      <c r="AN13" s="22"/>
      <c r="AO13" s="22"/>
      <c r="AP13" s="191"/>
    </row>
    <row r="14" spans="1:46" s="7" customFormat="1" ht="33" customHeight="1" outlineLevel="1" x14ac:dyDescent="0.2">
      <c r="A14" s="190" t="s">
        <v>11</v>
      </c>
      <c r="B14" s="99" t="s">
        <v>135</v>
      </c>
      <c r="C14" s="100" t="s">
        <v>39</v>
      </c>
      <c r="D14" s="17">
        <f t="shared" si="1"/>
        <v>18</v>
      </c>
      <c r="E14" s="14">
        <f t="shared" si="0"/>
        <v>4</v>
      </c>
      <c r="F14" s="25" t="s">
        <v>68</v>
      </c>
      <c r="G14" s="25">
        <v>9</v>
      </c>
      <c r="H14" s="25">
        <v>9</v>
      </c>
      <c r="I14" s="25"/>
      <c r="J14" s="25"/>
      <c r="K14" s="25" t="s">
        <v>68</v>
      </c>
      <c r="L14" s="17">
        <v>4</v>
      </c>
      <c r="M14" s="22"/>
      <c r="N14" s="22"/>
      <c r="O14" s="22"/>
      <c r="P14" s="22"/>
      <c r="Q14" s="22"/>
      <c r="R14" s="22"/>
      <c r="S14" s="17"/>
      <c r="T14" s="17"/>
      <c r="U14" s="17"/>
      <c r="V14" s="17"/>
      <c r="W14" s="17"/>
      <c r="X14" s="17"/>
      <c r="Y14" s="22"/>
      <c r="Z14" s="22"/>
      <c r="AA14" s="22"/>
      <c r="AB14" s="22"/>
      <c r="AC14" s="22"/>
      <c r="AD14" s="22"/>
      <c r="AE14" s="17"/>
      <c r="AF14" s="17"/>
      <c r="AG14" s="17"/>
      <c r="AH14" s="17"/>
      <c r="AI14" s="17"/>
      <c r="AJ14" s="17"/>
      <c r="AK14" s="22"/>
      <c r="AL14" s="22"/>
      <c r="AM14" s="22"/>
      <c r="AN14" s="22"/>
      <c r="AO14" s="22"/>
      <c r="AP14" s="191"/>
    </row>
    <row r="15" spans="1:46" s="7" customFormat="1" ht="33" customHeight="1" outlineLevel="1" x14ac:dyDescent="0.2">
      <c r="A15" s="190" t="s">
        <v>13</v>
      </c>
      <c r="B15" s="99" t="s">
        <v>136</v>
      </c>
      <c r="C15" s="100" t="s">
        <v>59</v>
      </c>
      <c r="D15" s="17">
        <f t="shared" si="1"/>
        <v>18</v>
      </c>
      <c r="E15" s="14">
        <f t="shared" si="0"/>
        <v>3</v>
      </c>
      <c r="F15" s="14" t="s">
        <v>65</v>
      </c>
      <c r="G15" s="25"/>
      <c r="H15" s="25"/>
      <c r="I15" s="25"/>
      <c r="J15" s="25"/>
      <c r="K15" s="25"/>
      <c r="L15" s="25"/>
      <c r="M15" s="126">
        <v>18</v>
      </c>
      <c r="N15" s="126"/>
      <c r="O15" s="126"/>
      <c r="P15" s="126"/>
      <c r="Q15" s="22" t="s">
        <v>65</v>
      </c>
      <c r="R15" s="22">
        <v>3</v>
      </c>
      <c r="S15" s="17"/>
      <c r="T15" s="17"/>
      <c r="U15" s="17"/>
      <c r="V15" s="17"/>
      <c r="W15" s="17"/>
      <c r="X15" s="17"/>
      <c r="Y15" s="22"/>
      <c r="Z15" s="22"/>
      <c r="AA15" s="22"/>
      <c r="AB15" s="22"/>
      <c r="AC15" s="22"/>
      <c r="AD15" s="22"/>
      <c r="AE15" s="17"/>
      <c r="AF15" s="17"/>
      <c r="AG15" s="17"/>
      <c r="AH15" s="17"/>
      <c r="AI15" s="17"/>
      <c r="AJ15" s="17"/>
      <c r="AK15" s="22"/>
      <c r="AL15" s="22"/>
      <c r="AM15" s="22"/>
      <c r="AN15" s="22"/>
      <c r="AO15" s="22"/>
      <c r="AP15" s="191"/>
    </row>
    <row r="16" spans="1:46" s="7" customFormat="1" ht="33" customHeight="1" outlineLevel="1" x14ac:dyDescent="0.2">
      <c r="A16" s="190" t="s">
        <v>14</v>
      </c>
      <c r="B16" s="99" t="s">
        <v>137</v>
      </c>
      <c r="C16" s="100" t="s">
        <v>119</v>
      </c>
      <c r="D16" s="17">
        <f t="shared" si="1"/>
        <v>18</v>
      </c>
      <c r="E16" s="14">
        <f t="shared" si="0"/>
        <v>3</v>
      </c>
      <c r="F16" s="14" t="s">
        <v>66</v>
      </c>
      <c r="G16" s="17"/>
      <c r="H16" s="17"/>
      <c r="I16" s="17"/>
      <c r="J16" s="17"/>
      <c r="K16" s="17"/>
      <c r="L16" s="17"/>
      <c r="M16" s="22">
        <v>9</v>
      </c>
      <c r="N16" s="22">
        <v>9</v>
      </c>
      <c r="O16" s="22"/>
      <c r="P16" s="22"/>
      <c r="Q16" s="22" t="s">
        <v>66</v>
      </c>
      <c r="R16" s="22">
        <v>3</v>
      </c>
      <c r="S16" s="17"/>
      <c r="T16" s="17"/>
      <c r="U16" s="17"/>
      <c r="V16" s="17"/>
      <c r="W16" s="17"/>
      <c r="X16" s="17"/>
      <c r="Y16" s="22"/>
      <c r="Z16" s="22"/>
      <c r="AA16" s="22"/>
      <c r="AB16" s="22"/>
      <c r="AC16" s="22"/>
      <c r="AD16" s="22"/>
      <c r="AE16" s="17"/>
      <c r="AF16" s="17"/>
      <c r="AG16" s="17"/>
      <c r="AH16" s="17"/>
      <c r="AI16" s="17"/>
      <c r="AJ16" s="17"/>
      <c r="AK16" s="22"/>
      <c r="AL16" s="22"/>
      <c r="AM16" s="22"/>
      <c r="AN16" s="22"/>
      <c r="AO16" s="22"/>
      <c r="AP16" s="191"/>
    </row>
    <row r="17" spans="1:45" s="7" customFormat="1" ht="33" customHeight="1" outlineLevel="1" x14ac:dyDescent="0.2">
      <c r="A17" s="190" t="s">
        <v>15</v>
      </c>
      <c r="B17" s="99" t="s">
        <v>138</v>
      </c>
      <c r="C17" s="100" t="s">
        <v>47</v>
      </c>
      <c r="D17" s="17">
        <f t="shared" si="1"/>
        <v>18</v>
      </c>
      <c r="E17" s="14">
        <f t="shared" si="0"/>
        <v>3</v>
      </c>
      <c r="F17" s="14" t="s">
        <v>66</v>
      </c>
      <c r="G17" s="25"/>
      <c r="H17" s="25"/>
      <c r="I17" s="25"/>
      <c r="J17" s="25"/>
      <c r="K17" s="25"/>
      <c r="L17" s="25"/>
      <c r="M17" s="126">
        <v>9</v>
      </c>
      <c r="N17" s="126">
        <v>9</v>
      </c>
      <c r="O17" s="126"/>
      <c r="P17" s="126"/>
      <c r="Q17" s="22" t="s">
        <v>66</v>
      </c>
      <c r="R17" s="126">
        <v>3</v>
      </c>
      <c r="S17" s="25"/>
      <c r="T17" s="25"/>
      <c r="U17" s="25"/>
      <c r="V17" s="25"/>
      <c r="W17" s="25"/>
      <c r="X17" s="25"/>
      <c r="Y17" s="126"/>
      <c r="Z17" s="126"/>
      <c r="AA17" s="126"/>
      <c r="AB17" s="126"/>
      <c r="AC17" s="126"/>
      <c r="AD17" s="126"/>
      <c r="AE17" s="17"/>
      <c r="AF17" s="17"/>
      <c r="AG17" s="17"/>
      <c r="AH17" s="17"/>
      <c r="AI17" s="17"/>
      <c r="AJ17" s="17"/>
      <c r="AK17" s="22"/>
      <c r="AL17" s="22"/>
      <c r="AM17" s="22"/>
      <c r="AN17" s="22"/>
      <c r="AO17" s="22"/>
      <c r="AP17" s="191"/>
    </row>
    <row r="18" spans="1:45" s="7" customFormat="1" ht="33" customHeight="1" outlineLevel="1" x14ac:dyDescent="0.2">
      <c r="A18" s="190" t="s">
        <v>16</v>
      </c>
      <c r="B18" s="99" t="s">
        <v>139</v>
      </c>
      <c r="C18" s="101" t="s">
        <v>417</v>
      </c>
      <c r="D18" s="17">
        <f t="shared" si="1"/>
        <v>18</v>
      </c>
      <c r="E18" s="14">
        <f t="shared" si="0"/>
        <v>3</v>
      </c>
      <c r="F18" s="14" t="s">
        <v>65</v>
      </c>
      <c r="G18" s="17"/>
      <c r="H18" s="17"/>
      <c r="I18" s="17"/>
      <c r="J18" s="17"/>
      <c r="K18" s="17"/>
      <c r="L18" s="17"/>
      <c r="M18" s="126"/>
      <c r="N18" s="126"/>
      <c r="O18" s="126"/>
      <c r="P18" s="102">
        <v>18</v>
      </c>
      <c r="Q18" s="22" t="s">
        <v>65</v>
      </c>
      <c r="R18" s="126">
        <v>3</v>
      </c>
      <c r="S18" s="25"/>
      <c r="T18" s="25"/>
      <c r="U18" s="25"/>
      <c r="V18" s="25"/>
      <c r="W18" s="25"/>
      <c r="X18" s="25"/>
      <c r="Y18" s="126"/>
      <c r="Z18" s="126"/>
      <c r="AA18" s="126"/>
      <c r="AB18" s="126"/>
      <c r="AC18" s="126"/>
      <c r="AD18" s="126"/>
      <c r="AE18" s="17"/>
      <c r="AF18" s="17"/>
      <c r="AG18" s="17"/>
      <c r="AH18" s="17"/>
      <c r="AI18" s="17"/>
      <c r="AJ18" s="17"/>
      <c r="AK18" s="22"/>
      <c r="AL18" s="22"/>
      <c r="AM18" s="22"/>
      <c r="AN18" s="22"/>
      <c r="AO18" s="22"/>
      <c r="AP18" s="191"/>
    </row>
    <row r="19" spans="1:45" s="7" customFormat="1" ht="33" customHeight="1" outlineLevel="1" x14ac:dyDescent="0.2">
      <c r="A19" s="190" t="s">
        <v>17</v>
      </c>
      <c r="B19" s="99" t="s">
        <v>140</v>
      </c>
      <c r="C19" s="100" t="s">
        <v>42</v>
      </c>
      <c r="D19" s="17">
        <f t="shared" si="1"/>
        <v>18</v>
      </c>
      <c r="E19" s="14">
        <f t="shared" si="0"/>
        <v>3</v>
      </c>
      <c r="F19" s="14" t="s">
        <v>65</v>
      </c>
      <c r="G19" s="103"/>
      <c r="H19" s="103"/>
      <c r="I19" s="103"/>
      <c r="J19" s="103"/>
      <c r="K19" s="103"/>
      <c r="L19" s="103"/>
      <c r="M19" s="126"/>
      <c r="N19" s="126">
        <v>18</v>
      </c>
      <c r="O19" s="126"/>
      <c r="P19" s="126"/>
      <c r="Q19" s="22" t="s">
        <v>65</v>
      </c>
      <c r="R19" s="126">
        <v>3</v>
      </c>
      <c r="S19" s="25"/>
      <c r="T19" s="25"/>
      <c r="U19" s="25"/>
      <c r="V19" s="25"/>
      <c r="W19" s="25"/>
      <c r="X19" s="25"/>
      <c r="Y19" s="126"/>
      <c r="Z19" s="126"/>
      <c r="AA19" s="126"/>
      <c r="AB19" s="126"/>
      <c r="AC19" s="126"/>
      <c r="AD19" s="126"/>
      <c r="AE19" s="17"/>
      <c r="AF19" s="17"/>
      <c r="AG19" s="17"/>
      <c r="AH19" s="17"/>
      <c r="AI19" s="17"/>
      <c r="AJ19" s="17"/>
      <c r="AK19" s="22"/>
      <c r="AL19" s="22"/>
      <c r="AM19" s="22"/>
      <c r="AN19" s="22"/>
      <c r="AO19" s="22"/>
      <c r="AP19" s="191"/>
    </row>
    <row r="20" spans="1:45" s="7" customFormat="1" ht="38.25" outlineLevel="1" x14ac:dyDescent="0.2">
      <c r="A20" s="190" t="s">
        <v>18</v>
      </c>
      <c r="B20" s="99" t="s">
        <v>193</v>
      </c>
      <c r="C20" s="100" t="s">
        <v>185</v>
      </c>
      <c r="D20" s="17">
        <f t="shared" si="1"/>
        <v>72</v>
      </c>
      <c r="E20" s="14">
        <f t="shared" si="0"/>
        <v>9</v>
      </c>
      <c r="F20" s="14" t="s">
        <v>66</v>
      </c>
      <c r="G20" s="17"/>
      <c r="H20" s="17"/>
      <c r="I20" s="17"/>
      <c r="J20" s="17"/>
      <c r="K20" s="17"/>
      <c r="L20" s="17"/>
      <c r="M20" s="126"/>
      <c r="N20" s="126"/>
      <c r="O20" s="126">
        <v>18</v>
      </c>
      <c r="P20" s="126"/>
      <c r="Q20" s="22" t="s">
        <v>65</v>
      </c>
      <c r="R20" s="126">
        <v>2</v>
      </c>
      <c r="S20" s="25"/>
      <c r="T20" s="25"/>
      <c r="U20" s="25">
        <v>36</v>
      </c>
      <c r="V20" s="25"/>
      <c r="W20" s="14" t="s">
        <v>65</v>
      </c>
      <c r="X20" s="25">
        <v>4</v>
      </c>
      <c r="Y20" s="126"/>
      <c r="Z20" s="126"/>
      <c r="AA20" s="126">
        <v>18</v>
      </c>
      <c r="AB20" s="126"/>
      <c r="AC20" s="126" t="s">
        <v>41</v>
      </c>
      <c r="AD20" s="126">
        <v>3</v>
      </c>
      <c r="AE20" s="17"/>
      <c r="AF20" s="17"/>
      <c r="AG20" s="17"/>
      <c r="AH20" s="17"/>
      <c r="AI20" s="17"/>
      <c r="AJ20" s="17"/>
      <c r="AK20" s="22"/>
      <c r="AL20" s="22"/>
      <c r="AM20" s="22"/>
      <c r="AN20" s="22"/>
      <c r="AO20" s="22"/>
      <c r="AP20" s="191"/>
    </row>
    <row r="21" spans="1:45" s="7" customFormat="1" ht="29.45" customHeight="1" outlineLevel="1" x14ac:dyDescent="0.2">
      <c r="A21" s="190" t="s">
        <v>19</v>
      </c>
      <c r="B21" s="20" t="s">
        <v>128</v>
      </c>
      <c r="C21" s="104" t="s">
        <v>129</v>
      </c>
      <c r="D21" s="17">
        <f t="shared" si="1"/>
        <v>9</v>
      </c>
      <c r="E21" s="14">
        <f t="shared" si="0"/>
        <v>1</v>
      </c>
      <c r="F21" s="25" t="s">
        <v>65</v>
      </c>
      <c r="G21" s="17"/>
      <c r="H21" s="17"/>
      <c r="I21" s="17"/>
      <c r="J21" s="17"/>
      <c r="K21" s="17"/>
      <c r="L21" s="17"/>
      <c r="M21" s="126"/>
      <c r="N21" s="126">
        <v>9</v>
      </c>
      <c r="O21" s="126"/>
      <c r="P21" s="126"/>
      <c r="Q21" s="22" t="s">
        <v>65</v>
      </c>
      <c r="R21" s="126">
        <v>1</v>
      </c>
      <c r="S21" s="25"/>
      <c r="T21" s="25"/>
      <c r="U21" s="25"/>
      <c r="V21" s="25"/>
      <c r="W21" s="14"/>
      <c r="X21" s="25"/>
      <c r="Y21" s="126"/>
      <c r="Z21" s="126"/>
      <c r="AA21" s="126"/>
      <c r="AB21" s="126"/>
      <c r="AC21" s="126"/>
      <c r="AD21" s="126"/>
      <c r="AE21" s="17"/>
      <c r="AF21" s="17"/>
      <c r="AG21" s="17"/>
      <c r="AH21" s="17"/>
      <c r="AI21" s="17"/>
      <c r="AJ21" s="17"/>
      <c r="AK21" s="22"/>
      <c r="AL21" s="22"/>
      <c r="AM21" s="22"/>
      <c r="AN21" s="22"/>
      <c r="AO21" s="22"/>
      <c r="AP21" s="191"/>
    </row>
    <row r="22" spans="1:45" s="7" customFormat="1" ht="29.45" customHeight="1" outlineLevel="1" x14ac:dyDescent="0.2">
      <c r="A22" s="190" t="s">
        <v>20</v>
      </c>
      <c r="B22" s="99" t="s">
        <v>141</v>
      </c>
      <c r="C22" s="100" t="s">
        <v>48</v>
      </c>
      <c r="D22" s="17">
        <f t="shared" si="1"/>
        <v>18</v>
      </c>
      <c r="E22" s="14">
        <f t="shared" si="0"/>
        <v>3</v>
      </c>
      <c r="F22" s="14" t="s">
        <v>66</v>
      </c>
      <c r="G22" s="25"/>
      <c r="H22" s="25"/>
      <c r="I22" s="25"/>
      <c r="J22" s="25"/>
      <c r="K22" s="25"/>
      <c r="L22" s="25"/>
      <c r="M22" s="126"/>
      <c r="N22" s="126"/>
      <c r="O22" s="126"/>
      <c r="P22" s="126"/>
      <c r="Q22" s="126"/>
      <c r="R22" s="126"/>
      <c r="S22" s="25">
        <v>9</v>
      </c>
      <c r="T22" s="25">
        <v>9</v>
      </c>
      <c r="U22" s="25"/>
      <c r="V22" s="25"/>
      <c r="W22" s="14" t="s">
        <v>66</v>
      </c>
      <c r="X22" s="25">
        <v>3</v>
      </c>
      <c r="Y22" s="126"/>
      <c r="Z22" s="126"/>
      <c r="AA22" s="126"/>
      <c r="AB22" s="126"/>
      <c r="AC22" s="126"/>
      <c r="AD22" s="126"/>
      <c r="AE22" s="17"/>
      <c r="AF22" s="17"/>
      <c r="AG22" s="17"/>
      <c r="AH22" s="17"/>
      <c r="AI22" s="17"/>
      <c r="AJ22" s="17"/>
      <c r="AK22" s="22"/>
      <c r="AL22" s="22"/>
      <c r="AM22" s="22"/>
      <c r="AN22" s="22"/>
      <c r="AO22" s="22"/>
      <c r="AP22" s="191"/>
    </row>
    <row r="23" spans="1:45" s="7" customFormat="1" ht="29.45" customHeight="1" outlineLevel="1" x14ac:dyDescent="0.2">
      <c r="A23" s="190" t="s">
        <v>21</v>
      </c>
      <c r="B23" s="99" t="s">
        <v>142</v>
      </c>
      <c r="C23" s="100" t="s">
        <v>44</v>
      </c>
      <c r="D23" s="17">
        <f t="shared" si="1"/>
        <v>30</v>
      </c>
      <c r="E23" s="14">
        <f t="shared" si="0"/>
        <v>3</v>
      </c>
      <c r="F23" s="14" t="s">
        <v>66</v>
      </c>
      <c r="G23" s="17"/>
      <c r="H23" s="17"/>
      <c r="I23" s="17"/>
      <c r="J23" s="17"/>
      <c r="K23" s="17"/>
      <c r="L23" s="17"/>
      <c r="M23" s="126"/>
      <c r="N23" s="126"/>
      <c r="O23" s="126"/>
      <c r="P23" s="126"/>
      <c r="Q23" s="126"/>
      <c r="R23" s="126"/>
      <c r="S23" s="25">
        <v>15</v>
      </c>
      <c r="T23" s="25">
        <v>15</v>
      </c>
      <c r="U23" s="25"/>
      <c r="V23" s="25"/>
      <c r="W23" s="14" t="s">
        <v>66</v>
      </c>
      <c r="X23" s="25">
        <v>3</v>
      </c>
      <c r="Y23" s="126"/>
      <c r="Z23" s="126"/>
      <c r="AA23" s="126"/>
      <c r="AB23" s="126"/>
      <c r="AC23" s="126"/>
      <c r="AD23" s="126"/>
      <c r="AE23" s="17"/>
      <c r="AF23" s="17"/>
      <c r="AG23" s="17"/>
      <c r="AH23" s="17"/>
      <c r="AI23" s="17"/>
      <c r="AJ23" s="17"/>
      <c r="AK23" s="22"/>
      <c r="AL23" s="22"/>
      <c r="AM23" s="22"/>
      <c r="AN23" s="22"/>
      <c r="AO23" s="22"/>
      <c r="AP23" s="191"/>
    </row>
    <row r="24" spans="1:45" s="7" customFormat="1" ht="29.45" customHeight="1" outlineLevel="1" x14ac:dyDescent="0.2">
      <c r="A24" s="190" t="s">
        <v>22</v>
      </c>
      <c r="B24" s="99" t="s">
        <v>143</v>
      </c>
      <c r="C24" s="100" t="s">
        <v>45</v>
      </c>
      <c r="D24" s="17">
        <f t="shared" si="1"/>
        <v>27</v>
      </c>
      <c r="E24" s="14">
        <f t="shared" si="0"/>
        <v>5</v>
      </c>
      <c r="F24" s="14" t="s">
        <v>66</v>
      </c>
      <c r="G24" s="17"/>
      <c r="H24" s="17"/>
      <c r="I24" s="17"/>
      <c r="J24" s="17"/>
      <c r="K24" s="17"/>
      <c r="L24" s="17"/>
      <c r="M24" s="126"/>
      <c r="N24" s="126"/>
      <c r="O24" s="126"/>
      <c r="P24" s="126"/>
      <c r="Q24" s="126"/>
      <c r="R24" s="126"/>
      <c r="S24" s="25">
        <v>9</v>
      </c>
      <c r="T24" s="25">
        <v>18</v>
      </c>
      <c r="U24" s="25"/>
      <c r="V24" s="25"/>
      <c r="W24" s="14" t="s">
        <v>66</v>
      </c>
      <c r="X24" s="25">
        <v>5</v>
      </c>
      <c r="Y24" s="126"/>
      <c r="Z24" s="126"/>
      <c r="AA24" s="126"/>
      <c r="AB24" s="126"/>
      <c r="AC24" s="126"/>
      <c r="AD24" s="126"/>
      <c r="AE24" s="17"/>
      <c r="AF24" s="17"/>
      <c r="AG24" s="17"/>
      <c r="AH24" s="17"/>
      <c r="AI24" s="17"/>
      <c r="AJ24" s="17"/>
      <c r="AK24" s="22"/>
      <c r="AL24" s="22"/>
      <c r="AM24" s="22"/>
      <c r="AN24" s="22"/>
      <c r="AO24" s="22"/>
      <c r="AP24" s="191"/>
    </row>
    <row r="25" spans="1:45" s="7" customFormat="1" ht="29.45" customHeight="1" outlineLevel="1" x14ac:dyDescent="0.2">
      <c r="A25" s="190" t="s">
        <v>23</v>
      </c>
      <c r="B25" s="105" t="s">
        <v>144</v>
      </c>
      <c r="C25" s="100" t="s">
        <v>103</v>
      </c>
      <c r="D25" s="17">
        <f t="shared" si="1"/>
        <v>18</v>
      </c>
      <c r="E25" s="14">
        <f t="shared" si="0"/>
        <v>3</v>
      </c>
      <c r="F25" s="25" t="s">
        <v>68</v>
      </c>
      <c r="G25" s="17"/>
      <c r="H25" s="17"/>
      <c r="I25" s="17"/>
      <c r="J25" s="17"/>
      <c r="K25" s="17"/>
      <c r="L25" s="17"/>
      <c r="M25" s="126"/>
      <c r="N25" s="126"/>
      <c r="O25" s="126"/>
      <c r="P25" s="126"/>
      <c r="Q25" s="126"/>
      <c r="R25" s="126"/>
      <c r="S25" s="25"/>
      <c r="T25" s="25"/>
      <c r="U25" s="25"/>
      <c r="V25" s="25"/>
      <c r="W25" s="25"/>
      <c r="X25" s="25"/>
      <c r="Y25" s="126">
        <v>9</v>
      </c>
      <c r="Z25" s="126">
        <v>9</v>
      </c>
      <c r="AA25" s="126"/>
      <c r="AB25" s="126"/>
      <c r="AC25" s="126" t="s">
        <v>68</v>
      </c>
      <c r="AD25" s="126">
        <v>3</v>
      </c>
      <c r="AE25" s="17"/>
      <c r="AF25" s="17"/>
      <c r="AG25" s="17"/>
      <c r="AH25" s="17"/>
      <c r="AI25" s="17"/>
      <c r="AJ25" s="17"/>
      <c r="AK25" s="22"/>
      <c r="AL25" s="22"/>
      <c r="AM25" s="22"/>
      <c r="AN25" s="22"/>
      <c r="AO25" s="22"/>
      <c r="AP25" s="191"/>
    </row>
    <row r="26" spans="1:45" s="7" customFormat="1" ht="29.45" customHeight="1" outlineLevel="1" x14ac:dyDescent="0.2">
      <c r="A26" s="190" t="s">
        <v>24</v>
      </c>
      <c r="B26" s="13" t="s">
        <v>145</v>
      </c>
      <c r="C26" s="101" t="s">
        <v>49</v>
      </c>
      <c r="D26" s="17">
        <f t="shared" si="1"/>
        <v>18</v>
      </c>
      <c r="E26" s="14">
        <f t="shared" si="0"/>
        <v>3</v>
      </c>
      <c r="F26" s="25" t="s">
        <v>68</v>
      </c>
      <c r="G26" s="25"/>
      <c r="H26" s="25"/>
      <c r="I26" s="25"/>
      <c r="J26" s="25"/>
      <c r="K26" s="25"/>
      <c r="L26" s="25"/>
      <c r="M26" s="126"/>
      <c r="N26" s="126"/>
      <c r="O26" s="126"/>
      <c r="P26" s="126"/>
      <c r="Q26" s="126"/>
      <c r="R26" s="126"/>
      <c r="S26" s="25"/>
      <c r="T26" s="25"/>
      <c r="U26" s="25"/>
      <c r="V26" s="25"/>
      <c r="W26" s="25"/>
      <c r="X26" s="25"/>
      <c r="Y26" s="126"/>
      <c r="Z26" s="126"/>
      <c r="AA26" s="126"/>
      <c r="AB26" s="126"/>
      <c r="AC26" s="126"/>
      <c r="AD26" s="126"/>
      <c r="AE26" s="25">
        <v>9</v>
      </c>
      <c r="AF26" s="25"/>
      <c r="AG26" s="25"/>
      <c r="AH26" s="25">
        <v>9</v>
      </c>
      <c r="AI26" s="106" t="s">
        <v>68</v>
      </c>
      <c r="AJ26" s="25">
        <v>3</v>
      </c>
      <c r="AK26" s="126"/>
      <c r="AL26" s="126"/>
      <c r="AM26" s="126"/>
      <c r="AN26" s="126"/>
      <c r="AO26" s="126"/>
      <c r="AP26" s="171"/>
    </row>
    <row r="27" spans="1:45" s="7" customFormat="1" ht="29.45" customHeight="1" outlineLevel="1" x14ac:dyDescent="0.2">
      <c r="A27" s="190" t="s">
        <v>25</v>
      </c>
      <c r="B27" s="99" t="s">
        <v>146</v>
      </c>
      <c r="C27" s="100" t="s">
        <v>43</v>
      </c>
      <c r="D27" s="17">
        <f t="shared" si="1"/>
        <v>18</v>
      </c>
      <c r="E27" s="14">
        <f t="shared" si="0"/>
        <v>3</v>
      </c>
      <c r="F27" s="14" t="s">
        <v>66</v>
      </c>
      <c r="G27" s="17"/>
      <c r="H27" s="17"/>
      <c r="I27" s="17"/>
      <c r="J27" s="17"/>
      <c r="K27" s="17"/>
      <c r="L27" s="17"/>
      <c r="M27" s="22"/>
      <c r="N27" s="22"/>
      <c r="O27" s="22"/>
      <c r="P27" s="22"/>
      <c r="Q27" s="22"/>
      <c r="R27" s="22"/>
      <c r="S27" s="17"/>
      <c r="T27" s="17"/>
      <c r="U27" s="17"/>
      <c r="V27" s="17"/>
      <c r="W27" s="17"/>
      <c r="X27" s="17"/>
      <c r="Y27" s="22"/>
      <c r="Z27" s="22"/>
      <c r="AA27" s="22"/>
      <c r="AB27" s="22"/>
      <c r="AC27" s="22"/>
      <c r="AD27" s="22"/>
      <c r="AE27" s="17">
        <v>9</v>
      </c>
      <c r="AF27" s="17">
        <v>9</v>
      </c>
      <c r="AG27" s="17"/>
      <c r="AH27" s="17"/>
      <c r="AI27" s="14" t="s">
        <v>66</v>
      </c>
      <c r="AJ27" s="17">
        <v>3</v>
      </c>
      <c r="AK27" s="22"/>
      <c r="AL27" s="22"/>
      <c r="AM27" s="22"/>
      <c r="AN27" s="22"/>
      <c r="AO27" s="22"/>
      <c r="AP27" s="191"/>
    </row>
    <row r="28" spans="1:45" s="7" customFormat="1" ht="35.1" customHeight="1" outlineLevel="1" thickBot="1" x14ac:dyDescent="0.25">
      <c r="A28" s="192" t="s">
        <v>26</v>
      </c>
      <c r="B28" s="193" t="s">
        <v>147</v>
      </c>
      <c r="C28" s="194" t="s">
        <v>123</v>
      </c>
      <c r="D28" s="160">
        <f t="shared" si="1"/>
        <v>18</v>
      </c>
      <c r="E28" s="159">
        <f t="shared" si="0"/>
        <v>3</v>
      </c>
      <c r="F28" s="159" t="s">
        <v>65</v>
      </c>
      <c r="G28" s="160"/>
      <c r="H28" s="160"/>
      <c r="I28" s="160"/>
      <c r="J28" s="160"/>
      <c r="K28" s="160"/>
      <c r="L28" s="160"/>
      <c r="M28" s="195"/>
      <c r="N28" s="195"/>
      <c r="O28" s="195"/>
      <c r="P28" s="195"/>
      <c r="Q28" s="195"/>
      <c r="R28" s="195"/>
      <c r="S28" s="160"/>
      <c r="T28" s="160"/>
      <c r="U28" s="160"/>
      <c r="V28" s="160"/>
      <c r="W28" s="160"/>
      <c r="X28" s="160"/>
      <c r="Y28" s="195"/>
      <c r="Z28" s="195"/>
      <c r="AA28" s="195"/>
      <c r="AB28" s="195"/>
      <c r="AC28" s="195"/>
      <c r="AD28" s="195"/>
      <c r="AE28" s="160"/>
      <c r="AF28" s="160"/>
      <c r="AG28" s="160"/>
      <c r="AH28" s="160"/>
      <c r="AI28" s="159"/>
      <c r="AJ28" s="160"/>
      <c r="AK28" s="195">
        <v>18</v>
      </c>
      <c r="AL28" s="195"/>
      <c r="AM28" s="195"/>
      <c r="AN28" s="195"/>
      <c r="AO28" s="195" t="s">
        <v>65</v>
      </c>
      <c r="AP28" s="196">
        <v>3</v>
      </c>
    </row>
    <row r="29" spans="1:45" s="8" customFormat="1" ht="29.45" customHeight="1" x14ac:dyDescent="0.2">
      <c r="A29" s="326" t="s">
        <v>330</v>
      </c>
      <c r="B29" s="327"/>
      <c r="C29" s="327"/>
      <c r="D29" s="168">
        <f t="shared" si="1"/>
        <v>54</v>
      </c>
      <c r="E29" s="168">
        <f t="shared" si="0"/>
        <v>9</v>
      </c>
      <c r="F29" s="154" t="s">
        <v>65</v>
      </c>
      <c r="G29" s="314"/>
      <c r="H29" s="314"/>
      <c r="I29" s="314"/>
      <c r="J29" s="314"/>
      <c r="K29" s="154"/>
      <c r="L29" s="154"/>
      <c r="M29" s="325"/>
      <c r="N29" s="325"/>
      <c r="O29" s="325"/>
      <c r="P29" s="325"/>
      <c r="Q29" s="155"/>
      <c r="R29" s="155"/>
      <c r="S29" s="169">
        <v>18</v>
      </c>
      <c r="T29" s="169"/>
      <c r="U29" s="169"/>
      <c r="V29" s="169"/>
      <c r="W29" s="154" t="s">
        <v>65</v>
      </c>
      <c r="X29" s="154">
        <v>3</v>
      </c>
      <c r="Y29" s="155">
        <v>18</v>
      </c>
      <c r="Z29" s="155"/>
      <c r="AA29" s="155"/>
      <c r="AB29" s="155"/>
      <c r="AC29" s="155" t="s">
        <v>65</v>
      </c>
      <c r="AD29" s="155">
        <v>3</v>
      </c>
      <c r="AE29" s="154">
        <v>18</v>
      </c>
      <c r="AF29" s="154"/>
      <c r="AG29" s="154"/>
      <c r="AH29" s="154"/>
      <c r="AI29" s="154" t="s">
        <v>65</v>
      </c>
      <c r="AJ29" s="154">
        <v>3</v>
      </c>
      <c r="AK29" s="318"/>
      <c r="AL29" s="319"/>
      <c r="AM29" s="319"/>
      <c r="AN29" s="320"/>
      <c r="AO29" s="155"/>
      <c r="AP29" s="156"/>
      <c r="AS29" s="7"/>
    </row>
    <row r="30" spans="1:45" s="8" customFormat="1" ht="17.45" customHeight="1" outlineLevel="1" x14ac:dyDescent="0.2">
      <c r="A30" s="170" t="s">
        <v>6</v>
      </c>
      <c r="B30" s="107" t="s">
        <v>148</v>
      </c>
      <c r="C30" s="109" t="s">
        <v>422</v>
      </c>
      <c r="D30" s="108">
        <f t="shared" si="1"/>
        <v>18</v>
      </c>
      <c r="E30" s="108">
        <f t="shared" si="0"/>
        <v>3</v>
      </c>
      <c r="F30" s="87" t="s">
        <v>65</v>
      </c>
      <c r="G30" s="87"/>
      <c r="H30" s="87"/>
      <c r="I30" s="87"/>
      <c r="J30" s="87"/>
      <c r="K30" s="87"/>
      <c r="L30" s="87"/>
      <c r="M30" s="84"/>
      <c r="N30" s="84"/>
      <c r="O30" s="84"/>
      <c r="P30" s="84"/>
      <c r="Q30" s="84"/>
      <c r="R30" s="84"/>
      <c r="S30" s="87"/>
      <c r="T30" s="87"/>
      <c r="U30" s="87"/>
      <c r="V30" s="87"/>
      <c r="W30" s="87"/>
      <c r="X30" s="87"/>
      <c r="Y30" s="84">
        <v>18</v>
      </c>
      <c r="Z30" s="84"/>
      <c r="AA30" s="84"/>
      <c r="AB30" s="84"/>
      <c r="AC30" s="84" t="s">
        <v>65</v>
      </c>
      <c r="AD30" s="84">
        <v>3</v>
      </c>
      <c r="AE30" s="25"/>
      <c r="AF30" s="25"/>
      <c r="AG30" s="25"/>
      <c r="AH30" s="25"/>
      <c r="AI30" s="25"/>
      <c r="AJ30" s="25"/>
      <c r="AK30" s="126"/>
      <c r="AL30" s="126"/>
      <c r="AM30" s="126"/>
      <c r="AN30" s="126"/>
      <c r="AO30" s="126"/>
      <c r="AP30" s="171"/>
      <c r="AS30" s="7"/>
    </row>
    <row r="31" spans="1:45" s="7" customFormat="1" ht="17.45" customHeight="1" outlineLevel="1" x14ac:dyDescent="0.2">
      <c r="A31" s="170" t="s">
        <v>7</v>
      </c>
      <c r="B31" s="107" t="s">
        <v>149</v>
      </c>
      <c r="C31" s="109" t="s">
        <v>423</v>
      </c>
      <c r="D31" s="108">
        <f t="shared" si="1"/>
        <v>18</v>
      </c>
      <c r="E31" s="108">
        <f t="shared" si="0"/>
        <v>3</v>
      </c>
      <c r="F31" s="87" t="s">
        <v>65</v>
      </c>
      <c r="G31" s="87"/>
      <c r="H31" s="87"/>
      <c r="I31" s="87"/>
      <c r="J31" s="87"/>
      <c r="K31" s="87"/>
      <c r="L31" s="87"/>
      <c r="M31" s="84"/>
      <c r="N31" s="84"/>
      <c r="O31" s="84"/>
      <c r="P31" s="84"/>
      <c r="Q31" s="84"/>
      <c r="R31" s="84"/>
      <c r="S31" s="87"/>
      <c r="T31" s="87"/>
      <c r="U31" s="87"/>
      <c r="V31" s="87"/>
      <c r="W31" s="87"/>
      <c r="X31" s="87"/>
      <c r="Y31" s="84">
        <v>18</v>
      </c>
      <c r="Z31" s="84"/>
      <c r="AA31" s="84"/>
      <c r="AB31" s="84"/>
      <c r="AC31" s="84" t="s">
        <v>65</v>
      </c>
      <c r="AD31" s="84">
        <v>3</v>
      </c>
      <c r="AE31" s="25"/>
      <c r="AF31" s="25"/>
      <c r="AG31" s="25"/>
      <c r="AH31" s="25"/>
      <c r="AI31" s="25"/>
      <c r="AJ31" s="25"/>
      <c r="AK31" s="126"/>
      <c r="AL31" s="126"/>
      <c r="AM31" s="126"/>
      <c r="AN31" s="126"/>
      <c r="AO31" s="126"/>
      <c r="AP31" s="171"/>
    </row>
    <row r="32" spans="1:45" s="7" customFormat="1" ht="31.5" customHeight="1" outlineLevel="1" x14ac:dyDescent="0.2">
      <c r="A32" s="170" t="s">
        <v>8</v>
      </c>
      <c r="B32" s="107" t="s">
        <v>194</v>
      </c>
      <c r="C32" s="109" t="s">
        <v>179</v>
      </c>
      <c r="D32" s="108">
        <f t="shared" si="1"/>
        <v>18</v>
      </c>
      <c r="E32" s="108">
        <f t="shared" si="0"/>
        <v>3</v>
      </c>
      <c r="F32" s="87" t="s">
        <v>65</v>
      </c>
      <c r="G32" s="87"/>
      <c r="H32" s="87"/>
      <c r="I32" s="87"/>
      <c r="J32" s="87"/>
      <c r="K32" s="87"/>
      <c r="L32" s="87"/>
      <c r="M32" s="84"/>
      <c r="N32" s="84"/>
      <c r="O32" s="84"/>
      <c r="P32" s="84"/>
      <c r="Q32" s="84"/>
      <c r="R32" s="84"/>
      <c r="S32" s="87"/>
      <c r="T32" s="87"/>
      <c r="U32" s="87"/>
      <c r="V32" s="87"/>
      <c r="W32" s="87"/>
      <c r="X32" s="87"/>
      <c r="Y32" s="84">
        <v>18</v>
      </c>
      <c r="Z32" s="84"/>
      <c r="AA32" s="84"/>
      <c r="AB32" s="84"/>
      <c r="AC32" s="84" t="s">
        <v>65</v>
      </c>
      <c r="AD32" s="84">
        <v>3</v>
      </c>
      <c r="AE32" s="25"/>
      <c r="AF32" s="25"/>
      <c r="AG32" s="25"/>
      <c r="AH32" s="25"/>
      <c r="AI32" s="25"/>
      <c r="AJ32" s="25"/>
      <c r="AK32" s="126"/>
      <c r="AL32" s="126"/>
      <c r="AM32" s="126"/>
      <c r="AN32" s="126"/>
      <c r="AO32" s="126"/>
      <c r="AP32" s="171"/>
    </row>
    <row r="33" spans="1:45" s="7" customFormat="1" ht="17.45" customHeight="1" outlineLevel="1" x14ac:dyDescent="0.2">
      <c r="A33" s="172" t="s">
        <v>9</v>
      </c>
      <c r="B33" s="110" t="s">
        <v>151</v>
      </c>
      <c r="C33" s="111" t="s">
        <v>108</v>
      </c>
      <c r="D33" s="112">
        <f t="shared" si="1"/>
        <v>18</v>
      </c>
      <c r="E33" s="112">
        <f t="shared" si="0"/>
        <v>3</v>
      </c>
      <c r="F33" s="112" t="s">
        <v>65</v>
      </c>
      <c r="G33" s="112"/>
      <c r="H33" s="112"/>
      <c r="I33" s="112"/>
      <c r="J33" s="112"/>
      <c r="K33" s="112"/>
      <c r="L33" s="112"/>
      <c r="M33" s="113"/>
      <c r="N33" s="113"/>
      <c r="O33" s="113"/>
      <c r="P33" s="113"/>
      <c r="Q33" s="113"/>
      <c r="R33" s="113"/>
      <c r="S33" s="114">
        <v>18</v>
      </c>
      <c r="T33" s="114"/>
      <c r="U33" s="114"/>
      <c r="V33" s="114"/>
      <c r="W33" s="112" t="s">
        <v>65</v>
      </c>
      <c r="X33" s="114">
        <v>3</v>
      </c>
      <c r="Y33" s="126"/>
      <c r="Z33" s="126"/>
      <c r="AA33" s="126"/>
      <c r="AB33" s="126"/>
      <c r="AC33" s="126"/>
      <c r="AD33" s="126"/>
      <c r="AE33" s="25"/>
      <c r="AF33" s="25"/>
      <c r="AG33" s="25"/>
      <c r="AH33" s="25"/>
      <c r="AI33" s="25"/>
      <c r="AJ33" s="25"/>
      <c r="AK33" s="126"/>
      <c r="AL33" s="126"/>
      <c r="AM33" s="126"/>
      <c r="AN33" s="126"/>
      <c r="AO33" s="126"/>
      <c r="AP33" s="171"/>
    </row>
    <row r="34" spans="1:45" s="7" customFormat="1" ht="17.45" customHeight="1" outlineLevel="1" x14ac:dyDescent="0.2">
      <c r="A34" s="172" t="s">
        <v>10</v>
      </c>
      <c r="B34" s="115" t="s">
        <v>152</v>
      </c>
      <c r="C34" s="111" t="s">
        <v>107</v>
      </c>
      <c r="D34" s="112">
        <f t="shared" si="1"/>
        <v>18</v>
      </c>
      <c r="E34" s="112">
        <f t="shared" si="0"/>
        <v>3</v>
      </c>
      <c r="F34" s="112" t="s">
        <v>65</v>
      </c>
      <c r="G34" s="112"/>
      <c r="H34" s="112"/>
      <c r="I34" s="112"/>
      <c r="J34" s="112"/>
      <c r="K34" s="112"/>
      <c r="L34" s="112"/>
      <c r="M34" s="113"/>
      <c r="N34" s="113"/>
      <c r="O34" s="113"/>
      <c r="P34" s="113"/>
      <c r="Q34" s="113"/>
      <c r="R34" s="113"/>
      <c r="S34" s="114">
        <v>18</v>
      </c>
      <c r="T34" s="114"/>
      <c r="U34" s="114"/>
      <c r="V34" s="114"/>
      <c r="W34" s="112" t="s">
        <v>65</v>
      </c>
      <c r="X34" s="114">
        <v>3</v>
      </c>
      <c r="Y34" s="126"/>
      <c r="Z34" s="126"/>
      <c r="AA34" s="126"/>
      <c r="AB34" s="126"/>
      <c r="AC34" s="126"/>
      <c r="AD34" s="126"/>
      <c r="AE34" s="25"/>
      <c r="AF34" s="25"/>
      <c r="AG34" s="25"/>
      <c r="AH34" s="25"/>
      <c r="AI34" s="25"/>
      <c r="AJ34" s="25"/>
      <c r="AK34" s="126"/>
      <c r="AL34" s="126"/>
      <c r="AM34" s="126"/>
      <c r="AN34" s="126"/>
      <c r="AO34" s="126"/>
      <c r="AP34" s="171"/>
    </row>
    <row r="35" spans="1:45" s="7" customFormat="1" ht="31.5" customHeight="1" outlineLevel="1" x14ac:dyDescent="0.2">
      <c r="A35" s="173" t="s">
        <v>11</v>
      </c>
      <c r="B35" s="116" t="s">
        <v>153</v>
      </c>
      <c r="C35" s="117" t="s">
        <v>126</v>
      </c>
      <c r="D35" s="118">
        <f t="shared" si="1"/>
        <v>18</v>
      </c>
      <c r="E35" s="118">
        <f t="shared" si="0"/>
        <v>3</v>
      </c>
      <c r="F35" s="118" t="s">
        <v>65</v>
      </c>
      <c r="G35" s="118"/>
      <c r="H35" s="118"/>
      <c r="I35" s="118"/>
      <c r="J35" s="118"/>
      <c r="K35" s="118"/>
      <c r="L35" s="118"/>
      <c r="M35" s="119"/>
      <c r="N35" s="119"/>
      <c r="O35" s="119"/>
      <c r="P35" s="119"/>
      <c r="Q35" s="119"/>
      <c r="R35" s="119"/>
      <c r="S35" s="118"/>
      <c r="T35" s="118"/>
      <c r="U35" s="118"/>
      <c r="V35" s="118"/>
      <c r="W35" s="118"/>
      <c r="X35" s="118"/>
      <c r="Y35" s="119"/>
      <c r="Z35" s="119"/>
      <c r="AA35" s="119"/>
      <c r="AB35" s="119"/>
      <c r="AC35" s="119"/>
      <c r="AD35" s="119"/>
      <c r="AE35" s="120">
        <v>18</v>
      </c>
      <c r="AF35" s="120"/>
      <c r="AG35" s="120"/>
      <c r="AH35" s="120"/>
      <c r="AI35" s="118" t="s">
        <v>65</v>
      </c>
      <c r="AJ35" s="120">
        <v>3</v>
      </c>
      <c r="AK35" s="126"/>
      <c r="AL35" s="126"/>
      <c r="AM35" s="126"/>
      <c r="AN35" s="126"/>
      <c r="AO35" s="126"/>
      <c r="AP35" s="171"/>
    </row>
    <row r="36" spans="1:45" s="7" customFormat="1" ht="20.100000000000001" customHeight="1" outlineLevel="1" x14ac:dyDescent="0.2">
      <c r="A36" s="173" t="s">
        <v>12</v>
      </c>
      <c r="B36" s="116" t="s">
        <v>154</v>
      </c>
      <c r="C36" s="117" t="s">
        <v>120</v>
      </c>
      <c r="D36" s="118">
        <f t="shared" si="1"/>
        <v>18</v>
      </c>
      <c r="E36" s="118">
        <f t="shared" si="0"/>
        <v>3</v>
      </c>
      <c r="F36" s="118" t="s">
        <v>65</v>
      </c>
      <c r="G36" s="118"/>
      <c r="H36" s="118"/>
      <c r="I36" s="118"/>
      <c r="J36" s="118"/>
      <c r="K36" s="118"/>
      <c r="L36" s="118"/>
      <c r="M36" s="119"/>
      <c r="N36" s="119"/>
      <c r="O36" s="119"/>
      <c r="P36" s="119"/>
      <c r="Q36" s="119"/>
      <c r="R36" s="119"/>
      <c r="S36" s="118"/>
      <c r="T36" s="118"/>
      <c r="U36" s="118"/>
      <c r="V36" s="118"/>
      <c r="W36" s="118"/>
      <c r="X36" s="118"/>
      <c r="Y36" s="119"/>
      <c r="Z36" s="119"/>
      <c r="AA36" s="119"/>
      <c r="AB36" s="119"/>
      <c r="AC36" s="119"/>
      <c r="AD36" s="119"/>
      <c r="AE36" s="120">
        <v>18</v>
      </c>
      <c r="AF36" s="120"/>
      <c r="AG36" s="120"/>
      <c r="AH36" s="120"/>
      <c r="AI36" s="120" t="s">
        <v>65</v>
      </c>
      <c r="AJ36" s="120">
        <v>3</v>
      </c>
      <c r="AK36" s="126"/>
      <c r="AL36" s="126"/>
      <c r="AM36" s="126"/>
      <c r="AN36" s="126"/>
      <c r="AO36" s="126"/>
      <c r="AP36" s="171"/>
    </row>
    <row r="37" spans="1:45" s="7" customFormat="1" ht="20.100000000000001" customHeight="1" outlineLevel="1" x14ac:dyDescent="0.2">
      <c r="A37" s="173" t="s">
        <v>13</v>
      </c>
      <c r="B37" s="116" t="s">
        <v>155</v>
      </c>
      <c r="C37" s="117" t="s">
        <v>121</v>
      </c>
      <c r="D37" s="118">
        <f t="shared" si="1"/>
        <v>18</v>
      </c>
      <c r="E37" s="118">
        <f t="shared" si="0"/>
        <v>3</v>
      </c>
      <c r="F37" s="118" t="s">
        <v>65</v>
      </c>
      <c r="G37" s="118"/>
      <c r="H37" s="118"/>
      <c r="I37" s="118"/>
      <c r="J37" s="118"/>
      <c r="K37" s="118"/>
      <c r="L37" s="118"/>
      <c r="M37" s="119"/>
      <c r="N37" s="119"/>
      <c r="O37" s="119"/>
      <c r="P37" s="119"/>
      <c r="Q37" s="119"/>
      <c r="R37" s="119"/>
      <c r="S37" s="118"/>
      <c r="T37" s="118"/>
      <c r="U37" s="118"/>
      <c r="V37" s="118"/>
      <c r="W37" s="118"/>
      <c r="X37" s="118"/>
      <c r="Y37" s="119"/>
      <c r="Z37" s="119"/>
      <c r="AA37" s="119"/>
      <c r="AB37" s="119"/>
      <c r="AC37" s="119"/>
      <c r="AD37" s="119"/>
      <c r="AE37" s="120">
        <v>18</v>
      </c>
      <c r="AF37" s="120"/>
      <c r="AG37" s="120"/>
      <c r="AH37" s="120"/>
      <c r="AI37" s="120" t="s">
        <v>65</v>
      </c>
      <c r="AJ37" s="120">
        <v>3</v>
      </c>
      <c r="AK37" s="126"/>
      <c r="AL37" s="126"/>
      <c r="AM37" s="126"/>
      <c r="AN37" s="126"/>
      <c r="AO37" s="126"/>
      <c r="AP37" s="171"/>
    </row>
    <row r="38" spans="1:45" s="7" customFormat="1" ht="20.100000000000001" customHeight="1" outlineLevel="1" x14ac:dyDescent="0.2">
      <c r="A38" s="173" t="s">
        <v>14</v>
      </c>
      <c r="B38" s="121" t="s">
        <v>156</v>
      </c>
      <c r="C38" s="117" t="s">
        <v>186</v>
      </c>
      <c r="D38" s="118">
        <f t="shared" si="1"/>
        <v>18</v>
      </c>
      <c r="E38" s="118">
        <f t="shared" si="0"/>
        <v>3</v>
      </c>
      <c r="F38" s="118" t="s">
        <v>65</v>
      </c>
      <c r="G38" s="118"/>
      <c r="H38" s="118"/>
      <c r="I38" s="118"/>
      <c r="J38" s="118"/>
      <c r="K38" s="118"/>
      <c r="L38" s="118"/>
      <c r="M38" s="119"/>
      <c r="N38" s="119"/>
      <c r="O38" s="119"/>
      <c r="P38" s="119"/>
      <c r="Q38" s="119"/>
      <c r="R38" s="119"/>
      <c r="S38" s="118"/>
      <c r="T38" s="118"/>
      <c r="U38" s="118"/>
      <c r="V38" s="118"/>
      <c r="W38" s="118"/>
      <c r="X38" s="118"/>
      <c r="Y38" s="119"/>
      <c r="Z38" s="119"/>
      <c r="AA38" s="119"/>
      <c r="AB38" s="119"/>
      <c r="AC38" s="119"/>
      <c r="AD38" s="119"/>
      <c r="AE38" s="120">
        <v>18</v>
      </c>
      <c r="AF38" s="120"/>
      <c r="AG38" s="120"/>
      <c r="AH38" s="120"/>
      <c r="AI38" s="120" t="s">
        <v>65</v>
      </c>
      <c r="AJ38" s="120">
        <v>3</v>
      </c>
      <c r="AK38" s="126"/>
      <c r="AL38" s="126"/>
      <c r="AM38" s="126"/>
      <c r="AN38" s="126"/>
      <c r="AO38" s="126"/>
      <c r="AP38" s="171"/>
    </row>
    <row r="39" spans="1:45" s="7" customFormat="1" ht="26.25" outlineLevel="1" thickBot="1" x14ac:dyDescent="0.25">
      <c r="A39" s="174" t="s">
        <v>15</v>
      </c>
      <c r="B39" s="175" t="s">
        <v>157</v>
      </c>
      <c r="C39" s="176" t="s">
        <v>122</v>
      </c>
      <c r="D39" s="177">
        <f t="shared" si="1"/>
        <v>18</v>
      </c>
      <c r="E39" s="177">
        <f t="shared" si="0"/>
        <v>3</v>
      </c>
      <c r="F39" s="177" t="s">
        <v>65</v>
      </c>
      <c r="G39" s="177"/>
      <c r="H39" s="177"/>
      <c r="I39" s="177"/>
      <c r="J39" s="177"/>
      <c r="K39" s="177"/>
      <c r="L39" s="177"/>
      <c r="M39" s="178"/>
      <c r="N39" s="178"/>
      <c r="O39" s="178"/>
      <c r="P39" s="178"/>
      <c r="Q39" s="178"/>
      <c r="R39" s="178"/>
      <c r="S39" s="177"/>
      <c r="T39" s="177"/>
      <c r="U39" s="177"/>
      <c r="V39" s="177"/>
      <c r="W39" s="177"/>
      <c r="X39" s="177"/>
      <c r="Y39" s="178"/>
      <c r="Z39" s="178"/>
      <c r="AA39" s="178"/>
      <c r="AB39" s="178"/>
      <c r="AC39" s="178"/>
      <c r="AD39" s="178"/>
      <c r="AE39" s="120">
        <v>18</v>
      </c>
      <c r="AF39" s="179"/>
      <c r="AG39" s="179"/>
      <c r="AH39" s="179"/>
      <c r="AI39" s="179" t="s">
        <v>65</v>
      </c>
      <c r="AJ39" s="179">
        <v>3</v>
      </c>
      <c r="AK39" s="162"/>
      <c r="AL39" s="162"/>
      <c r="AM39" s="162"/>
      <c r="AN39" s="162"/>
      <c r="AO39" s="162"/>
      <c r="AP39" s="163"/>
    </row>
    <row r="40" spans="1:45" s="7" customFormat="1" ht="33" customHeight="1" thickBot="1" x14ac:dyDescent="0.25">
      <c r="A40" s="331" t="s">
        <v>180</v>
      </c>
      <c r="B40" s="332"/>
      <c r="C40" s="332"/>
      <c r="D40" s="143">
        <f t="shared" si="1"/>
        <v>18</v>
      </c>
      <c r="E40" s="143">
        <f t="shared" si="0"/>
        <v>2</v>
      </c>
      <c r="F40" s="144" t="s">
        <v>106</v>
      </c>
      <c r="G40" s="302"/>
      <c r="H40" s="302"/>
      <c r="I40" s="302"/>
      <c r="J40" s="302"/>
      <c r="K40" s="144"/>
      <c r="L40" s="144"/>
      <c r="M40" s="313"/>
      <c r="N40" s="313"/>
      <c r="O40" s="313"/>
      <c r="P40" s="313"/>
      <c r="Q40" s="145"/>
      <c r="R40" s="145"/>
      <c r="S40" s="302"/>
      <c r="T40" s="302"/>
      <c r="U40" s="302"/>
      <c r="V40" s="302"/>
      <c r="W40" s="144"/>
      <c r="X40" s="144"/>
      <c r="Y40" s="145">
        <v>18</v>
      </c>
      <c r="Z40" s="145"/>
      <c r="AA40" s="145"/>
      <c r="AB40" s="145"/>
      <c r="AC40" s="145" t="s">
        <v>106</v>
      </c>
      <c r="AD40" s="145">
        <v>2</v>
      </c>
      <c r="AE40" s="302"/>
      <c r="AF40" s="302"/>
      <c r="AG40" s="302"/>
      <c r="AH40" s="302"/>
      <c r="AI40" s="146"/>
      <c r="AJ40" s="146"/>
      <c r="AK40" s="313"/>
      <c r="AL40" s="313"/>
      <c r="AM40" s="313"/>
      <c r="AN40" s="313"/>
      <c r="AO40" s="147"/>
      <c r="AP40" s="148"/>
    </row>
    <row r="41" spans="1:45" s="8" customFormat="1" ht="30.95" customHeight="1" x14ac:dyDescent="0.2">
      <c r="A41" s="290" t="s">
        <v>327</v>
      </c>
      <c r="B41" s="291"/>
      <c r="C41" s="291"/>
      <c r="D41" s="140">
        <f t="shared" si="1"/>
        <v>36</v>
      </c>
      <c r="E41" s="140">
        <f t="shared" si="0"/>
        <v>10</v>
      </c>
      <c r="F41" s="141"/>
      <c r="G41" s="303"/>
      <c r="H41" s="303"/>
      <c r="I41" s="303"/>
      <c r="J41" s="303"/>
      <c r="K41" s="141"/>
      <c r="L41" s="141"/>
      <c r="M41" s="289"/>
      <c r="N41" s="289"/>
      <c r="O41" s="289"/>
      <c r="P41" s="289"/>
      <c r="Q41" s="142"/>
      <c r="R41" s="142"/>
      <c r="S41" s="303"/>
      <c r="T41" s="303"/>
      <c r="U41" s="303"/>
      <c r="V41" s="303"/>
      <c r="W41" s="141"/>
      <c r="X41" s="141"/>
      <c r="Y41" s="289"/>
      <c r="Z41" s="289"/>
      <c r="AA41" s="289"/>
      <c r="AB41" s="289"/>
      <c r="AC41" s="142"/>
      <c r="AD41" s="142"/>
      <c r="AE41" s="303">
        <v>12</v>
      </c>
      <c r="AF41" s="303"/>
      <c r="AG41" s="303"/>
      <c r="AH41" s="303"/>
      <c r="AI41" s="141"/>
      <c r="AJ41" s="141">
        <v>2</v>
      </c>
      <c r="AK41" s="289">
        <v>24</v>
      </c>
      <c r="AL41" s="289"/>
      <c r="AM41" s="289"/>
      <c r="AN41" s="289"/>
      <c r="AO41" s="142"/>
      <c r="AP41" s="180">
        <v>8</v>
      </c>
      <c r="AQ41" s="7"/>
      <c r="AS41" s="7"/>
    </row>
    <row r="42" spans="1:45" s="7" customFormat="1" ht="26.25" outlineLevel="1" thickBot="1" x14ac:dyDescent="0.25">
      <c r="A42" s="181"/>
      <c r="B42" s="149" t="s">
        <v>191</v>
      </c>
      <c r="C42" s="149" t="s">
        <v>192</v>
      </c>
      <c r="D42" s="150">
        <f t="shared" si="1"/>
        <v>36</v>
      </c>
      <c r="E42" s="150">
        <f t="shared" si="0"/>
        <v>10</v>
      </c>
      <c r="F42" s="151"/>
      <c r="G42" s="151"/>
      <c r="H42" s="151"/>
      <c r="I42" s="151"/>
      <c r="J42" s="151"/>
      <c r="K42" s="151"/>
      <c r="L42" s="151"/>
      <c r="M42" s="139"/>
      <c r="N42" s="139"/>
      <c r="O42" s="139"/>
      <c r="P42" s="139"/>
      <c r="Q42" s="139"/>
      <c r="R42" s="139"/>
      <c r="S42" s="151"/>
      <c r="T42" s="151"/>
      <c r="U42" s="151"/>
      <c r="V42" s="151"/>
      <c r="W42" s="151"/>
      <c r="X42" s="151"/>
      <c r="Y42" s="139"/>
      <c r="Z42" s="139"/>
      <c r="AA42" s="139"/>
      <c r="AB42" s="139"/>
      <c r="AC42" s="139"/>
      <c r="AD42" s="139"/>
      <c r="AE42" s="151"/>
      <c r="AF42" s="151"/>
      <c r="AG42" s="151"/>
      <c r="AH42" s="151">
        <v>12</v>
      </c>
      <c r="AI42" s="151" t="s">
        <v>106</v>
      </c>
      <c r="AJ42" s="151">
        <v>2</v>
      </c>
      <c r="AK42" s="139"/>
      <c r="AL42" s="139"/>
      <c r="AM42" s="139"/>
      <c r="AN42" s="139">
        <v>24</v>
      </c>
      <c r="AO42" s="139" t="s">
        <v>235</v>
      </c>
      <c r="AP42" s="182">
        <v>8</v>
      </c>
    </row>
    <row r="43" spans="1:45" s="8" customFormat="1" ht="20.45" customHeight="1" x14ac:dyDescent="0.2">
      <c r="A43" s="293" t="s">
        <v>328</v>
      </c>
      <c r="B43" s="294"/>
      <c r="C43" s="294"/>
      <c r="D43" s="153">
        <f t="shared" si="1"/>
        <v>150</v>
      </c>
      <c r="E43" s="153">
        <f t="shared" si="0"/>
        <v>6</v>
      </c>
      <c r="F43" s="154"/>
      <c r="G43" s="292"/>
      <c r="H43" s="292"/>
      <c r="I43" s="292"/>
      <c r="J43" s="292"/>
      <c r="K43" s="154"/>
      <c r="L43" s="154"/>
      <c r="M43" s="325"/>
      <c r="N43" s="325"/>
      <c r="O43" s="325"/>
      <c r="P43" s="325"/>
      <c r="Q43" s="155"/>
      <c r="R43" s="155"/>
      <c r="S43" s="292"/>
      <c r="T43" s="292"/>
      <c r="U43" s="292"/>
      <c r="V43" s="292"/>
      <c r="W43" s="154"/>
      <c r="X43" s="154"/>
      <c r="Y43" s="325"/>
      <c r="Z43" s="325"/>
      <c r="AA43" s="325"/>
      <c r="AB43" s="325"/>
      <c r="AC43" s="155"/>
      <c r="AD43" s="155"/>
      <c r="AE43" s="292">
        <v>50</v>
      </c>
      <c r="AF43" s="292"/>
      <c r="AG43" s="292"/>
      <c r="AH43" s="292"/>
      <c r="AI43" s="154"/>
      <c r="AJ43" s="154">
        <v>2</v>
      </c>
      <c r="AK43" s="325">
        <v>100</v>
      </c>
      <c r="AL43" s="325"/>
      <c r="AM43" s="325"/>
      <c r="AN43" s="325"/>
      <c r="AO43" s="155"/>
      <c r="AP43" s="156">
        <v>4</v>
      </c>
      <c r="AS43" s="7"/>
    </row>
    <row r="44" spans="1:45" s="8" customFormat="1" ht="23.45" customHeight="1" thickBot="1" x14ac:dyDescent="0.25">
      <c r="A44" s="157"/>
      <c r="B44" s="158" t="s">
        <v>158</v>
      </c>
      <c r="C44" s="158" t="s">
        <v>127</v>
      </c>
      <c r="D44" s="159">
        <f t="shared" si="1"/>
        <v>150</v>
      </c>
      <c r="E44" s="159">
        <f t="shared" si="0"/>
        <v>6</v>
      </c>
      <c r="F44" s="160" t="s">
        <v>65</v>
      </c>
      <c r="G44" s="161"/>
      <c r="H44" s="161"/>
      <c r="I44" s="161"/>
      <c r="J44" s="161"/>
      <c r="K44" s="161"/>
      <c r="L44" s="161"/>
      <c r="M44" s="162"/>
      <c r="N44" s="162"/>
      <c r="O44" s="162"/>
      <c r="P44" s="162"/>
      <c r="Q44" s="162"/>
      <c r="R44" s="162"/>
      <c r="S44" s="161"/>
      <c r="T44" s="161"/>
      <c r="U44" s="161"/>
      <c r="V44" s="161"/>
      <c r="W44" s="161"/>
      <c r="X44" s="161"/>
      <c r="Y44" s="162"/>
      <c r="Z44" s="162"/>
      <c r="AA44" s="162"/>
      <c r="AB44" s="162"/>
      <c r="AC44" s="162"/>
      <c r="AD44" s="162"/>
      <c r="AE44" s="161"/>
      <c r="AF44" s="161"/>
      <c r="AG44" s="161"/>
      <c r="AH44" s="161">
        <v>50</v>
      </c>
      <c r="AI44" s="161" t="s">
        <v>65</v>
      </c>
      <c r="AJ44" s="161">
        <v>2</v>
      </c>
      <c r="AK44" s="162"/>
      <c r="AL44" s="162"/>
      <c r="AM44" s="162"/>
      <c r="AN44" s="162">
        <v>100</v>
      </c>
      <c r="AO44" s="162" t="s">
        <v>65</v>
      </c>
      <c r="AP44" s="163">
        <v>4</v>
      </c>
      <c r="AS44" s="7"/>
    </row>
    <row r="45" spans="1:45" s="7" customFormat="1" ht="28.5" customHeight="1" x14ac:dyDescent="0.25">
      <c r="A45" s="295" t="s">
        <v>312</v>
      </c>
      <c r="B45" s="296"/>
      <c r="C45" s="296"/>
      <c r="D45" s="141"/>
      <c r="E45" s="141"/>
      <c r="F45" s="152"/>
      <c r="G45" s="287"/>
      <c r="H45" s="287"/>
      <c r="I45" s="287"/>
      <c r="J45" s="287"/>
      <c r="K45" s="141"/>
      <c r="L45" s="141"/>
      <c r="M45" s="288"/>
      <c r="N45" s="288"/>
      <c r="O45" s="288"/>
      <c r="P45" s="288"/>
      <c r="Q45" s="142"/>
      <c r="R45" s="142"/>
      <c r="S45" s="287"/>
      <c r="T45" s="287"/>
      <c r="U45" s="287"/>
      <c r="V45" s="287"/>
      <c r="W45" s="141"/>
      <c r="X45" s="141"/>
      <c r="Y45" s="288"/>
      <c r="Z45" s="288"/>
      <c r="AA45" s="288"/>
      <c r="AB45" s="288"/>
      <c r="AC45" s="142"/>
      <c r="AD45" s="142"/>
      <c r="AE45" s="287"/>
      <c r="AF45" s="287"/>
      <c r="AG45" s="287"/>
      <c r="AH45" s="287"/>
      <c r="AI45" s="141"/>
      <c r="AJ45" s="141"/>
      <c r="AK45" s="288"/>
      <c r="AL45" s="288"/>
      <c r="AM45" s="288"/>
      <c r="AN45" s="288"/>
      <c r="AO45" s="142"/>
      <c r="AP45" s="180"/>
      <c r="AR45" s="8"/>
    </row>
    <row r="46" spans="1:45" s="7" customFormat="1" ht="19.5" customHeight="1" outlineLevel="1" x14ac:dyDescent="0.2">
      <c r="A46" s="183" t="s">
        <v>322</v>
      </c>
      <c r="B46" s="285" t="s">
        <v>415</v>
      </c>
      <c r="C46" s="285"/>
      <c r="D46" s="124">
        <f>M1_EPiPiTP!D48</f>
        <v>681</v>
      </c>
      <c r="E46" s="124">
        <f>M1_EPiPiTP!E48</f>
        <v>81</v>
      </c>
      <c r="F46" s="25" t="s">
        <v>110</v>
      </c>
      <c r="G46" s="16">
        <f>M1_EPiPiTP!G48</f>
        <v>9</v>
      </c>
      <c r="H46" s="16">
        <f>M1_EPiPiTP!H48</f>
        <v>0</v>
      </c>
      <c r="I46" s="16">
        <f>M1_EPiPiTP!I48</f>
        <v>45</v>
      </c>
      <c r="J46" s="16">
        <f>M1_EPiPiTP!J48</f>
        <v>0</v>
      </c>
      <c r="K46" s="16" t="str">
        <f>M1_EPiPiTP!K48</f>
        <v>x</v>
      </c>
      <c r="L46" s="16">
        <f>M1_EPiPiTP!L48</f>
        <v>6</v>
      </c>
      <c r="M46" s="125">
        <f>M1_EPiPiTP!M48</f>
        <v>45</v>
      </c>
      <c r="N46" s="125">
        <f>M1_EPiPiTP!N48</f>
        <v>0</v>
      </c>
      <c r="O46" s="125">
        <f>M1_EPiPiTP!O48</f>
        <v>63</v>
      </c>
      <c r="P46" s="125">
        <f>M1_EPiPiTP!P48</f>
        <v>0</v>
      </c>
      <c r="Q46" s="125" t="str">
        <f>M1_EPiPiTP!Q48</f>
        <v>x</v>
      </c>
      <c r="R46" s="125">
        <f>M1_EPiPiTP!R48</f>
        <v>12</v>
      </c>
      <c r="S46" s="16">
        <f>M1_EPiPiTP!S48</f>
        <v>27</v>
      </c>
      <c r="T46" s="16">
        <f>M1_EPiPiTP!T48</f>
        <v>33</v>
      </c>
      <c r="U46" s="16">
        <f>M1_EPiPiTP!U48</f>
        <v>36</v>
      </c>
      <c r="V46" s="16">
        <f>M1_EPiPiTP!V48</f>
        <v>0</v>
      </c>
      <c r="W46" s="16" t="str">
        <f>M1_EPiPiTP!W48</f>
        <v>x</v>
      </c>
      <c r="X46" s="16">
        <f>M1_EPiPiTP!X48</f>
        <v>12</v>
      </c>
      <c r="Y46" s="125">
        <f>M1_EPiPiTP!Y48</f>
        <v>27</v>
      </c>
      <c r="Z46" s="125">
        <f>M1_EPiPiTP!Z48</f>
        <v>0</v>
      </c>
      <c r="AA46" s="125">
        <f>M1_EPiPiTP!AA48</f>
        <v>135</v>
      </c>
      <c r="AB46" s="125">
        <f>M1_EPiPiTP!AB48</f>
        <v>18</v>
      </c>
      <c r="AC46" s="125" t="str">
        <f>M1_EPiPiTP!AC48</f>
        <v>x</v>
      </c>
      <c r="AD46" s="125">
        <f>M1_EPiPiTP!AD48</f>
        <v>19</v>
      </c>
      <c r="AE46" s="16">
        <f>M1_EPiPiTP!AE48</f>
        <v>36</v>
      </c>
      <c r="AF46" s="16">
        <f>M1_EPiPiTP!AF48</f>
        <v>0</v>
      </c>
      <c r="AG46" s="16">
        <f>M1_EPiPiTP!AG48</f>
        <v>99</v>
      </c>
      <c r="AH46" s="16">
        <f>M1_EPiPiTP!AH48</f>
        <v>9</v>
      </c>
      <c r="AI46" s="16" t="str">
        <f>M1_EPiPiTP!AI48</f>
        <v>x</v>
      </c>
      <c r="AJ46" s="16">
        <f>M1_EPiPiTP!AJ48</f>
        <v>17</v>
      </c>
      <c r="AK46" s="125">
        <f>M1_EPiPiTP!AK48</f>
        <v>54</v>
      </c>
      <c r="AL46" s="125">
        <f>M1_EPiPiTP!AL48</f>
        <v>0</v>
      </c>
      <c r="AM46" s="125">
        <f>M1_EPiPiTP!AM48</f>
        <v>45</v>
      </c>
      <c r="AN46" s="125">
        <f>M1_EPiPiTP!AN48</f>
        <v>0</v>
      </c>
      <c r="AO46" s="125" t="str">
        <f>M1_EPiPiTP!AO48</f>
        <v>x</v>
      </c>
      <c r="AP46" s="184">
        <f>M1_EPiPiTP!AP48</f>
        <v>15</v>
      </c>
      <c r="AR46" s="8"/>
    </row>
    <row r="47" spans="1:45" s="7" customFormat="1" ht="19.5" customHeight="1" outlineLevel="1" x14ac:dyDescent="0.2">
      <c r="A47" s="183" t="s">
        <v>323</v>
      </c>
      <c r="B47" s="285" t="s">
        <v>60</v>
      </c>
      <c r="C47" s="285"/>
      <c r="D47" s="25">
        <f>M2_POWiP!D33</f>
        <v>594</v>
      </c>
      <c r="E47" s="25">
        <f>M2_POWiP!E33</f>
        <v>81</v>
      </c>
      <c r="F47" s="25" t="s">
        <v>110</v>
      </c>
      <c r="G47" s="25">
        <f>M2_POWiP!G33</f>
        <v>9</v>
      </c>
      <c r="H47" s="25">
        <f>M2_POWiP!H33</f>
        <v>18</v>
      </c>
      <c r="I47" s="25">
        <f>M2_POWiP!I33</f>
        <v>18</v>
      </c>
      <c r="J47" s="25">
        <f>M2_POWiP!J33</f>
        <v>0</v>
      </c>
      <c r="K47" s="25" t="str">
        <f>M2_POWiP!K33</f>
        <v>x</v>
      </c>
      <c r="L47" s="25">
        <f>M2_POWiP!L33</f>
        <v>6</v>
      </c>
      <c r="M47" s="125">
        <f>M2_POWiP!M33</f>
        <v>36</v>
      </c>
      <c r="N47" s="125">
        <f>M2_POWiP!N33</f>
        <v>36</v>
      </c>
      <c r="O47" s="125">
        <f>M2_POWiP!O33</f>
        <v>0</v>
      </c>
      <c r="P47" s="125">
        <f>M2_POWiP!P33</f>
        <v>0</v>
      </c>
      <c r="Q47" s="125" t="str">
        <f>M2_POWiP!Q33</f>
        <v>x</v>
      </c>
      <c r="R47" s="125">
        <f>M2_POWiP!R33</f>
        <v>12</v>
      </c>
      <c r="S47" s="123">
        <f>M2_POWiP!S33</f>
        <v>9</v>
      </c>
      <c r="T47" s="123">
        <f>M2_POWiP!T33</f>
        <v>18</v>
      </c>
      <c r="U47" s="123">
        <f>M2_POWiP!U33</f>
        <v>36</v>
      </c>
      <c r="V47" s="123">
        <f>M2_POWiP!V33</f>
        <v>54</v>
      </c>
      <c r="W47" s="123" t="str">
        <f>M2_POWiP!W33</f>
        <v>x</v>
      </c>
      <c r="X47" s="123">
        <f>M2_POWiP!X33</f>
        <v>12</v>
      </c>
      <c r="Y47" s="125">
        <f>M2_POWiP!Y33</f>
        <v>36</v>
      </c>
      <c r="Z47" s="125">
        <f>M2_POWiP!Z33</f>
        <v>36</v>
      </c>
      <c r="AA47" s="125">
        <f>M2_POWiP!AA33</f>
        <v>0</v>
      </c>
      <c r="AB47" s="125">
        <f>M2_POWiP!AB33</f>
        <v>72</v>
      </c>
      <c r="AC47" s="125" t="str">
        <f>M2_POWiP!AC33</f>
        <v>x</v>
      </c>
      <c r="AD47" s="125">
        <f>M2_POWiP!AD33</f>
        <v>19</v>
      </c>
      <c r="AE47" s="123">
        <f>M2_POWiP!AE33</f>
        <v>9</v>
      </c>
      <c r="AF47" s="123">
        <f>M2_POWiP!AF33</f>
        <v>18</v>
      </c>
      <c r="AG47" s="123">
        <f>M2_POWiP!AG33</f>
        <v>0</v>
      </c>
      <c r="AH47" s="123">
        <f>M2_POWiP!AH33</f>
        <v>108</v>
      </c>
      <c r="AI47" s="123" t="str">
        <f>M2_POWiP!AI33</f>
        <v>x</v>
      </c>
      <c r="AJ47" s="123">
        <f>M2_POWiP!AJ33</f>
        <v>17</v>
      </c>
      <c r="AK47" s="125">
        <f>M2_POWiP!AK33</f>
        <v>9</v>
      </c>
      <c r="AL47" s="125">
        <f>M2_POWiP!AL33</f>
        <v>27</v>
      </c>
      <c r="AM47" s="125">
        <f>M2_POWiP!AM33</f>
        <v>0</v>
      </c>
      <c r="AN47" s="125">
        <f>M2_POWiP!AN33</f>
        <v>45</v>
      </c>
      <c r="AO47" s="125" t="str">
        <f>M2_POWiP!AO33</f>
        <v>x</v>
      </c>
      <c r="AP47" s="184">
        <f>M2_POWiP!AP33</f>
        <v>15</v>
      </c>
      <c r="AR47" s="8"/>
    </row>
    <row r="48" spans="1:45" s="7" customFormat="1" ht="19.5" customHeight="1" outlineLevel="1" x14ac:dyDescent="0.2">
      <c r="A48" s="183" t="s">
        <v>324</v>
      </c>
      <c r="B48" s="285" t="s">
        <v>272</v>
      </c>
      <c r="C48" s="285"/>
      <c r="D48" s="25">
        <f>M3_RzPSM!D36</f>
        <v>567</v>
      </c>
      <c r="E48" s="25">
        <f>M3_RzPSM!E36</f>
        <v>81</v>
      </c>
      <c r="F48" s="25" t="s">
        <v>110</v>
      </c>
      <c r="G48" s="25">
        <f>M3_RzPSM!G36</f>
        <v>18</v>
      </c>
      <c r="H48" s="25">
        <f>M3_RzPSM!H36</f>
        <v>18</v>
      </c>
      <c r="I48" s="25">
        <f>M3_RzPSM!I36</f>
        <v>0</v>
      </c>
      <c r="J48" s="25">
        <f>M3_RzPSM!J36</f>
        <v>0</v>
      </c>
      <c r="K48" s="25" t="str">
        <f>M3_RzPSM!K36</f>
        <v>x</v>
      </c>
      <c r="L48" s="25">
        <f>M3_RzPSM!L36</f>
        <v>6</v>
      </c>
      <c r="M48" s="125">
        <f>M3_RzPSM!M36</f>
        <v>36</v>
      </c>
      <c r="N48" s="125">
        <f>M3_RzPSM!N36</f>
        <v>36</v>
      </c>
      <c r="O48" s="125">
        <f>M3_RzPSM!O36</f>
        <v>0</v>
      </c>
      <c r="P48" s="125">
        <f>M3_RzPSM!P36</f>
        <v>0</v>
      </c>
      <c r="Q48" s="125" t="str">
        <f>M3_RzPSM!Q36</f>
        <v>x</v>
      </c>
      <c r="R48" s="125">
        <f>M3_RzPSM!R36</f>
        <v>12</v>
      </c>
      <c r="S48" s="123">
        <f>M3_RzPSM!S36</f>
        <v>27</v>
      </c>
      <c r="T48" s="123">
        <f>M3_RzPSM!T36</f>
        <v>36</v>
      </c>
      <c r="U48" s="123">
        <f>M3_RzPSM!U36</f>
        <v>18</v>
      </c>
      <c r="V48" s="123">
        <f>M3_RzPSM!V36</f>
        <v>0</v>
      </c>
      <c r="W48" s="123" t="str">
        <f>M3_RzPSM!W36</f>
        <v>x</v>
      </c>
      <c r="X48" s="123">
        <f>M3_RzPSM!X36</f>
        <v>12</v>
      </c>
      <c r="Y48" s="125">
        <f>M3_RzPSM!Y36</f>
        <v>36</v>
      </c>
      <c r="Z48" s="125">
        <f>M3_RzPSM!Z36</f>
        <v>45</v>
      </c>
      <c r="AA48" s="125">
        <f>M3_RzPSM!AA36</f>
        <v>54</v>
      </c>
      <c r="AB48" s="125">
        <f>M3_RzPSM!AB36</f>
        <v>18</v>
      </c>
      <c r="AC48" s="125" t="str">
        <f>M3_RzPSM!AC36</f>
        <v>x</v>
      </c>
      <c r="AD48" s="125">
        <f>M3_RzPSM!AD36</f>
        <v>19</v>
      </c>
      <c r="AE48" s="123">
        <f>M3_RzPSM!AE36</f>
        <v>18</v>
      </c>
      <c r="AF48" s="123">
        <f>M3_RzPSM!AF36</f>
        <v>36</v>
      </c>
      <c r="AG48" s="123">
        <f>M3_RzPSM!AG36</f>
        <v>72</v>
      </c>
      <c r="AH48" s="123">
        <f>M3_RzPSM!AH36</f>
        <v>18</v>
      </c>
      <c r="AI48" s="123" t="str">
        <f>M3_RzPSM!AI36</f>
        <v>x</v>
      </c>
      <c r="AJ48" s="123">
        <f>M3_RzPSM!AJ36</f>
        <v>17</v>
      </c>
      <c r="AK48" s="125">
        <f>M3_RzPSM!AK36</f>
        <v>36</v>
      </c>
      <c r="AL48" s="125">
        <f>M3_RzPSM!AL36</f>
        <v>27</v>
      </c>
      <c r="AM48" s="125">
        <f>M3_RzPSM!AM36</f>
        <v>18</v>
      </c>
      <c r="AN48" s="125">
        <f>M3_RzPSM!AN36</f>
        <v>0</v>
      </c>
      <c r="AO48" s="125" t="str">
        <f>M3_RzPSM!AO36</f>
        <v>x</v>
      </c>
      <c r="AP48" s="184">
        <f>M3_RzPSM!AP36</f>
        <v>15</v>
      </c>
      <c r="AR48" s="8"/>
    </row>
    <row r="49" spans="1:44" s="7" customFormat="1" ht="19.5" customHeight="1" outlineLevel="1" x14ac:dyDescent="0.2">
      <c r="A49" s="183" t="s">
        <v>325</v>
      </c>
      <c r="B49" s="333" t="s">
        <v>418</v>
      </c>
      <c r="C49" s="333"/>
      <c r="D49" s="151">
        <f>M4_RzPK!D36</f>
        <v>567</v>
      </c>
      <c r="E49" s="151">
        <f>M4_RzPK!E36</f>
        <v>81</v>
      </c>
      <c r="F49" s="151" t="s">
        <v>110</v>
      </c>
      <c r="G49" s="151">
        <f>M4_RzPK!G36</f>
        <v>18</v>
      </c>
      <c r="H49" s="151">
        <f>M4_RzPK!H36</f>
        <v>18</v>
      </c>
      <c r="I49" s="151">
        <f>M4_RzPK!I36</f>
        <v>0</v>
      </c>
      <c r="J49" s="151">
        <f>M4_RzPK!J36</f>
        <v>0</v>
      </c>
      <c r="K49" s="151" t="str">
        <f>M4_RzPK!K36</f>
        <v>x</v>
      </c>
      <c r="L49" s="151">
        <f>M4_RzPK!L36</f>
        <v>6</v>
      </c>
      <c r="M49" s="164">
        <f>M4_RzPK!M36</f>
        <v>36</v>
      </c>
      <c r="N49" s="164">
        <f>M4_RzPK!N36</f>
        <v>36</v>
      </c>
      <c r="O49" s="164">
        <f>M4_RzPK!O36</f>
        <v>0</v>
      </c>
      <c r="P49" s="164">
        <f>M4_RzPK!P36</f>
        <v>0</v>
      </c>
      <c r="Q49" s="164" t="str">
        <f>M4_RzPK!Q36</f>
        <v>x</v>
      </c>
      <c r="R49" s="164">
        <f>M4_RzPK!R36</f>
        <v>12</v>
      </c>
      <c r="S49" s="165">
        <f>M4_RzPK!S36</f>
        <v>27</v>
      </c>
      <c r="T49" s="165">
        <f>M4_RzPK!T36</f>
        <v>36</v>
      </c>
      <c r="U49" s="165">
        <f>M4_RzPK!U36</f>
        <v>18</v>
      </c>
      <c r="V49" s="165">
        <f>M4_RzPK!V36</f>
        <v>0</v>
      </c>
      <c r="W49" s="165" t="str">
        <f>M4_RzPK!W36</f>
        <v>x</v>
      </c>
      <c r="X49" s="165">
        <f>M4_RzPK!X36</f>
        <v>12</v>
      </c>
      <c r="Y49" s="164">
        <f>M4_RzPK!Y36</f>
        <v>36</v>
      </c>
      <c r="Z49" s="164">
        <f>M4_RzPK!Z36</f>
        <v>45</v>
      </c>
      <c r="AA49" s="164">
        <f>M4_RzPK!AA36</f>
        <v>54</v>
      </c>
      <c r="AB49" s="164">
        <f>M4_RzPK!AB36</f>
        <v>18</v>
      </c>
      <c r="AC49" s="164" t="str">
        <f>M4_RzPK!AC36</f>
        <v>x</v>
      </c>
      <c r="AD49" s="164">
        <f>M4_RzPK!AD36</f>
        <v>19</v>
      </c>
      <c r="AE49" s="165">
        <f>M4_RzPK!AE36</f>
        <v>18</v>
      </c>
      <c r="AF49" s="165">
        <f>M4_RzPK!AF36</f>
        <v>36</v>
      </c>
      <c r="AG49" s="165">
        <f>M4_RzPK!AG36</f>
        <v>72</v>
      </c>
      <c r="AH49" s="165">
        <f>M4_RzPK!AH36</f>
        <v>18</v>
      </c>
      <c r="AI49" s="165" t="str">
        <f>M4_RzPK!AI36</f>
        <v>x</v>
      </c>
      <c r="AJ49" s="165">
        <f>M4_RzPK!AJ36</f>
        <v>17</v>
      </c>
      <c r="AK49" s="164">
        <f>M4_RzPK!AK36</f>
        <v>36</v>
      </c>
      <c r="AL49" s="164">
        <f>M4_RzPK!AL36</f>
        <v>27</v>
      </c>
      <c r="AM49" s="164">
        <f>M4_RzPK!AM36</f>
        <v>18</v>
      </c>
      <c r="AN49" s="164">
        <f>M4_RzPK!AN36</f>
        <v>0</v>
      </c>
      <c r="AO49" s="164" t="str">
        <f>M4_RzPK!AO36</f>
        <v>x</v>
      </c>
      <c r="AP49" s="185">
        <f>M4_RzPK!AP36</f>
        <v>15</v>
      </c>
      <c r="AR49" s="8"/>
    </row>
    <row r="50" spans="1:44" s="7" customFormat="1" ht="19.5" customHeight="1" outlineLevel="1" thickBot="1" x14ac:dyDescent="0.25">
      <c r="A50" s="183" t="s">
        <v>326</v>
      </c>
      <c r="B50" s="333" t="s">
        <v>392</v>
      </c>
      <c r="C50" s="333"/>
      <c r="D50" s="151">
        <f>M5_PRiMES!D37</f>
        <v>579</v>
      </c>
      <c r="E50" s="151">
        <f>M5_PRiMES!E37</f>
        <v>81</v>
      </c>
      <c r="F50" s="151" t="s">
        <v>110</v>
      </c>
      <c r="G50" s="151">
        <f>M5_PRiMES!G37</f>
        <v>9</v>
      </c>
      <c r="H50" s="151">
        <f>M5_PRiMES!H37</f>
        <v>9</v>
      </c>
      <c r="I50" s="151">
        <f>M5_PRiMES!I37</f>
        <v>18</v>
      </c>
      <c r="J50" s="151">
        <f>M5_PRiMES!J37</f>
        <v>0</v>
      </c>
      <c r="K50" s="151" t="str">
        <f>M5_PRiMES!K37</f>
        <v>x</v>
      </c>
      <c r="L50" s="151">
        <f>M5_PRiMES!L37</f>
        <v>6</v>
      </c>
      <c r="M50" s="139">
        <f>M5_PRiMES!M37</f>
        <v>36</v>
      </c>
      <c r="N50" s="139">
        <f>M5_PRiMES!N37</f>
        <v>36</v>
      </c>
      <c r="O50" s="139">
        <f>M5_PRiMES!O37</f>
        <v>0</v>
      </c>
      <c r="P50" s="139">
        <f>M5_PRiMES!P37</f>
        <v>0</v>
      </c>
      <c r="Q50" s="139" t="str">
        <f>M5_PRiMES!Q37</f>
        <v>x</v>
      </c>
      <c r="R50" s="139">
        <f>M5_PRiMES!R37</f>
        <v>12</v>
      </c>
      <c r="S50" s="151">
        <f>M5_PRiMES!S37</f>
        <v>27</v>
      </c>
      <c r="T50" s="151">
        <f>M5_PRiMES!T37</f>
        <v>36</v>
      </c>
      <c r="U50" s="151">
        <f>M5_PRiMES!U37</f>
        <v>18</v>
      </c>
      <c r="V50" s="151">
        <f>M5_PRiMES!V37</f>
        <v>0</v>
      </c>
      <c r="W50" s="151" t="str">
        <f>M5_PRiMES!W37</f>
        <v>x</v>
      </c>
      <c r="X50" s="151">
        <f>M5_PRiMES!X37</f>
        <v>12</v>
      </c>
      <c r="Y50" s="139">
        <f>M5_PRiMES!Y37</f>
        <v>18</v>
      </c>
      <c r="Z50" s="139">
        <f>M5_PRiMES!Z37</f>
        <v>45</v>
      </c>
      <c r="AA50" s="139">
        <f>M5_PRiMES!AA37</f>
        <v>90</v>
      </c>
      <c r="AB50" s="139">
        <f>M5_PRiMES!AB37</f>
        <v>0</v>
      </c>
      <c r="AC50" s="139" t="str">
        <f>M5_PRiMES!AC37</f>
        <v>x</v>
      </c>
      <c r="AD50" s="139">
        <f>M5_PRiMES!AD37</f>
        <v>19</v>
      </c>
      <c r="AE50" s="151">
        <f>M5_PRiMES!AE37</f>
        <v>18</v>
      </c>
      <c r="AF50" s="151">
        <f>M5_PRiMES!AF37</f>
        <v>36</v>
      </c>
      <c r="AG50" s="151">
        <f>M5_PRiMES!AG37</f>
        <v>90</v>
      </c>
      <c r="AH50" s="151">
        <f>M5_PRiMES!AH37</f>
        <v>0</v>
      </c>
      <c r="AI50" s="151" t="str">
        <f>M5_PRiMES!AI37</f>
        <v>x</v>
      </c>
      <c r="AJ50" s="151">
        <f>M5_PRiMES!AJ37</f>
        <v>17</v>
      </c>
      <c r="AK50" s="139">
        <f>M5_PRiMES!AK37</f>
        <v>18</v>
      </c>
      <c r="AL50" s="139">
        <f>M5_PRiMES!AL37</f>
        <v>36</v>
      </c>
      <c r="AM50" s="139">
        <f>M5_PRiMES!AM37</f>
        <v>27</v>
      </c>
      <c r="AN50" s="139">
        <f>M5_PRiMES!AN37</f>
        <v>0</v>
      </c>
      <c r="AO50" s="139" t="str">
        <f>M5_PRiMES!AO37</f>
        <v>x</v>
      </c>
      <c r="AP50" s="139">
        <f>M5_PRiMES!AP37</f>
        <v>15</v>
      </c>
      <c r="AR50" s="8"/>
    </row>
    <row r="51" spans="1:44" s="7" customFormat="1" ht="32.1" customHeight="1" x14ac:dyDescent="0.25">
      <c r="A51" s="334" t="s">
        <v>321</v>
      </c>
      <c r="B51" s="335"/>
      <c r="C51" s="335"/>
      <c r="D51" s="335"/>
      <c r="E51" s="335"/>
      <c r="F51" s="335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7"/>
      <c r="AQ51" s="8"/>
      <c r="AR51" s="8"/>
    </row>
    <row r="52" spans="1:44" s="7" customFormat="1" ht="19.5" customHeight="1" x14ac:dyDescent="0.2">
      <c r="A52" s="166" t="s">
        <v>322</v>
      </c>
      <c r="B52" s="285" t="s">
        <v>333</v>
      </c>
      <c r="C52" s="285"/>
      <c r="D52" s="25">
        <f>SUM($D$8,$D$29,$D$40,$D$41,D46)</f>
        <v>1242</v>
      </c>
      <c r="E52" s="25">
        <f>$E$8+$E$29+$E$40+$E$41+E46+$E$43</f>
        <v>180</v>
      </c>
      <c r="F52" s="25" t="s">
        <v>110</v>
      </c>
      <c r="G52" s="284">
        <f>SUM(G46:J46, G$29,G$40,G$41,G$8)</f>
        <v>189</v>
      </c>
      <c r="H52" s="284"/>
      <c r="I52" s="284"/>
      <c r="J52" s="284"/>
      <c r="K52" s="25" t="s">
        <v>110</v>
      </c>
      <c r="L52" s="25">
        <f>L$8+L$29+L$40+L$41+L46+L$43</f>
        <v>30</v>
      </c>
      <c r="M52" s="283">
        <f>SUM(M46:P46, M$29,M$40,M$41,M$8)</f>
        <v>225</v>
      </c>
      <c r="N52" s="283"/>
      <c r="O52" s="283"/>
      <c r="P52" s="283"/>
      <c r="Q52" s="126" t="s">
        <v>110</v>
      </c>
      <c r="R52" s="247">
        <f t="shared" ref="R52:R56" si="2">R$8+R$29+R$40+R$41+R46+R$43</f>
        <v>30</v>
      </c>
      <c r="S52" s="284">
        <f>SUM(S46:V46, S$29,S$40,S$41,S$8)</f>
        <v>225</v>
      </c>
      <c r="T52" s="284"/>
      <c r="U52" s="284"/>
      <c r="V52" s="284"/>
      <c r="W52" s="25" t="s">
        <v>110</v>
      </c>
      <c r="X52" s="25">
        <f>X$8+X$29+X$40+X$41+X46+X$43</f>
        <v>30</v>
      </c>
      <c r="Y52" s="283">
        <f>SUM(Y46:AB46, Y$29,Y$40,Y$41,Y$8)</f>
        <v>252</v>
      </c>
      <c r="Z52" s="283"/>
      <c r="AA52" s="283"/>
      <c r="AB52" s="283"/>
      <c r="AC52" s="126" t="s">
        <v>110</v>
      </c>
      <c r="AD52" s="25">
        <f>AD$8+AD$29+AD$40+AD$41+AD46+AD$43</f>
        <v>30</v>
      </c>
      <c r="AE52" s="284">
        <f>SUM(AE46:AH46, AE$29,AE$40,AE$41,AE$8)</f>
        <v>210</v>
      </c>
      <c r="AF52" s="284"/>
      <c r="AG52" s="284"/>
      <c r="AH52" s="284"/>
      <c r="AI52" s="25" t="s">
        <v>110</v>
      </c>
      <c r="AJ52" s="25">
        <f>AJ$8+AJ$29+AJ$40+AJ$41+AJ46+AJ$43</f>
        <v>30</v>
      </c>
      <c r="AK52" s="283">
        <f>SUM(AK46:AN46, AK$29,AK$40,AK$41,AK$8)</f>
        <v>141</v>
      </c>
      <c r="AL52" s="283"/>
      <c r="AM52" s="283"/>
      <c r="AN52" s="283"/>
      <c r="AO52" s="126" t="s">
        <v>110</v>
      </c>
      <c r="AP52" s="167">
        <f>AP$8+AP$29+AP$40+AP$41+AP46+AP$43</f>
        <v>30</v>
      </c>
      <c r="AQ52" s="8"/>
      <c r="AR52" s="8"/>
    </row>
    <row r="53" spans="1:44" s="7" customFormat="1" ht="19.5" customHeight="1" x14ac:dyDescent="0.2">
      <c r="A53" s="166" t="s">
        <v>323</v>
      </c>
      <c r="B53" s="285" t="s">
        <v>60</v>
      </c>
      <c r="C53" s="285"/>
      <c r="D53" s="25">
        <f t="shared" ref="D53:D56" si="3">SUM($D$8,$D$29,$D$40,$D$41,D47)</f>
        <v>1155</v>
      </c>
      <c r="E53" s="25">
        <f t="shared" ref="E53:E56" si="4">$E$8+$E$29+$E$40+$E$41+E47+$E$43</f>
        <v>180</v>
      </c>
      <c r="F53" s="25" t="s">
        <v>110</v>
      </c>
      <c r="G53" s="284">
        <f t="shared" ref="G53:G56" si="5">SUM(G47:J47, G$29,G$40,G$41,G$8)</f>
        <v>180</v>
      </c>
      <c r="H53" s="284"/>
      <c r="I53" s="284"/>
      <c r="J53" s="284"/>
      <c r="K53" s="25" t="s">
        <v>110</v>
      </c>
      <c r="L53" s="247">
        <f t="shared" ref="L53:L56" si="6">L$8+L$29+L$40+L$41+L47+L$43</f>
        <v>30</v>
      </c>
      <c r="M53" s="283">
        <f t="shared" ref="M53:M56" si="7">SUM(M47:P47, M$29,M$40,M$41,M$8)</f>
        <v>189</v>
      </c>
      <c r="N53" s="283"/>
      <c r="O53" s="283"/>
      <c r="P53" s="283"/>
      <c r="Q53" s="126" t="s">
        <v>110</v>
      </c>
      <c r="R53" s="25">
        <f t="shared" si="2"/>
        <v>30</v>
      </c>
      <c r="S53" s="284">
        <f t="shared" ref="S53:S56" si="8">SUM(S47:V47, S$29,S$40,S$41,S$8)</f>
        <v>246</v>
      </c>
      <c r="T53" s="284"/>
      <c r="U53" s="284"/>
      <c r="V53" s="284"/>
      <c r="W53" s="25" t="s">
        <v>110</v>
      </c>
      <c r="X53" s="25">
        <f t="shared" ref="X53:X56" si="9">X$8+X$29+X$40+X$41+X47+X$43</f>
        <v>30</v>
      </c>
      <c r="Y53" s="283">
        <f t="shared" ref="Y53:Y54" si="10">SUM(Y47:AB47, Y$29,Y$40,Y$41,Y$8)</f>
        <v>216</v>
      </c>
      <c r="Z53" s="283"/>
      <c r="AA53" s="283"/>
      <c r="AB53" s="283"/>
      <c r="AC53" s="126" t="s">
        <v>110</v>
      </c>
      <c r="AD53" s="25">
        <f t="shared" ref="AD53:AD56" si="11">AD$8+AD$29+AD$40+AD$41+AD47+AD$43</f>
        <v>30</v>
      </c>
      <c r="AE53" s="284">
        <f t="shared" ref="AE53:AE56" si="12">SUM(AE47:AH47, AE$29,AE$40,AE$41,AE$8)</f>
        <v>201</v>
      </c>
      <c r="AF53" s="284"/>
      <c r="AG53" s="284"/>
      <c r="AH53" s="284"/>
      <c r="AI53" s="25" t="s">
        <v>110</v>
      </c>
      <c r="AJ53" s="25">
        <f t="shared" ref="AJ53:AJ56" si="13">AJ$8+AJ$29+AJ$40+AJ$41+AJ47+AJ$43</f>
        <v>30</v>
      </c>
      <c r="AK53" s="283">
        <f t="shared" ref="AK53:AK56" si="14">SUM(AK47:AN47, AK$29,AK$40,AK$41,AK$8)</f>
        <v>123</v>
      </c>
      <c r="AL53" s="283"/>
      <c r="AM53" s="283"/>
      <c r="AN53" s="283"/>
      <c r="AO53" s="126" t="s">
        <v>110</v>
      </c>
      <c r="AP53" s="167">
        <f t="shared" ref="AP53:AP56" si="15">AP$8+AP$29+AP$40+AP$41+AP47+AP$43</f>
        <v>30</v>
      </c>
      <c r="AQ53" s="8"/>
      <c r="AR53" s="8"/>
    </row>
    <row r="54" spans="1:44" s="7" customFormat="1" ht="19.5" customHeight="1" x14ac:dyDescent="0.2">
      <c r="A54" s="166" t="s">
        <v>324</v>
      </c>
      <c r="B54" s="285" t="s">
        <v>274</v>
      </c>
      <c r="C54" s="285"/>
      <c r="D54" s="25">
        <f t="shared" si="3"/>
        <v>1128</v>
      </c>
      <c r="E54" s="25">
        <f t="shared" si="4"/>
        <v>180</v>
      </c>
      <c r="F54" s="25" t="s">
        <v>110</v>
      </c>
      <c r="G54" s="284">
        <f t="shared" si="5"/>
        <v>171</v>
      </c>
      <c r="H54" s="284"/>
      <c r="I54" s="284"/>
      <c r="J54" s="284"/>
      <c r="K54" s="25" t="s">
        <v>110</v>
      </c>
      <c r="L54" s="247">
        <f t="shared" si="6"/>
        <v>30</v>
      </c>
      <c r="M54" s="283">
        <f t="shared" si="7"/>
        <v>189</v>
      </c>
      <c r="N54" s="283"/>
      <c r="O54" s="283"/>
      <c r="P54" s="283"/>
      <c r="Q54" s="126" t="s">
        <v>110</v>
      </c>
      <c r="R54" s="25">
        <f t="shared" si="2"/>
        <v>30</v>
      </c>
      <c r="S54" s="284">
        <f t="shared" si="8"/>
        <v>210</v>
      </c>
      <c r="T54" s="284"/>
      <c r="U54" s="284"/>
      <c r="V54" s="284"/>
      <c r="W54" s="25" t="s">
        <v>110</v>
      </c>
      <c r="X54" s="25">
        <f t="shared" si="9"/>
        <v>30</v>
      </c>
      <c r="Y54" s="283">
        <f t="shared" si="10"/>
        <v>225</v>
      </c>
      <c r="Z54" s="283"/>
      <c r="AA54" s="283"/>
      <c r="AB54" s="283"/>
      <c r="AC54" s="126" t="s">
        <v>110</v>
      </c>
      <c r="AD54" s="25">
        <f t="shared" si="11"/>
        <v>30</v>
      </c>
      <c r="AE54" s="284">
        <f t="shared" si="12"/>
        <v>210</v>
      </c>
      <c r="AF54" s="284"/>
      <c r="AG54" s="284"/>
      <c r="AH54" s="284"/>
      <c r="AI54" s="25" t="s">
        <v>110</v>
      </c>
      <c r="AJ54" s="25">
        <f t="shared" si="13"/>
        <v>30</v>
      </c>
      <c r="AK54" s="283">
        <f t="shared" si="14"/>
        <v>123</v>
      </c>
      <c r="AL54" s="283"/>
      <c r="AM54" s="283"/>
      <c r="AN54" s="283"/>
      <c r="AO54" s="126" t="s">
        <v>110</v>
      </c>
      <c r="AP54" s="167">
        <f t="shared" si="15"/>
        <v>30</v>
      </c>
      <c r="AQ54" s="8"/>
      <c r="AR54" s="8"/>
    </row>
    <row r="55" spans="1:44" s="7" customFormat="1" ht="19.5" customHeight="1" x14ac:dyDescent="0.2">
      <c r="A55" s="166" t="s">
        <v>325</v>
      </c>
      <c r="B55" s="285" t="s">
        <v>416</v>
      </c>
      <c r="C55" s="285"/>
      <c r="D55" s="25">
        <f t="shared" si="3"/>
        <v>1128</v>
      </c>
      <c r="E55" s="25">
        <f t="shared" si="4"/>
        <v>180</v>
      </c>
      <c r="F55" s="25" t="s">
        <v>110</v>
      </c>
      <c r="G55" s="284">
        <f t="shared" si="5"/>
        <v>171</v>
      </c>
      <c r="H55" s="284"/>
      <c r="I55" s="284"/>
      <c r="J55" s="284"/>
      <c r="K55" s="25" t="s">
        <v>110</v>
      </c>
      <c r="L55" s="247">
        <f t="shared" si="6"/>
        <v>30</v>
      </c>
      <c r="M55" s="283">
        <f t="shared" si="7"/>
        <v>189</v>
      </c>
      <c r="N55" s="283"/>
      <c r="O55" s="283"/>
      <c r="P55" s="283"/>
      <c r="Q55" s="126" t="s">
        <v>110</v>
      </c>
      <c r="R55" s="25">
        <f t="shared" si="2"/>
        <v>30</v>
      </c>
      <c r="S55" s="284">
        <f t="shared" si="8"/>
        <v>210</v>
      </c>
      <c r="T55" s="284"/>
      <c r="U55" s="284"/>
      <c r="V55" s="284"/>
      <c r="W55" s="25" t="s">
        <v>110</v>
      </c>
      <c r="X55" s="25">
        <f t="shared" si="9"/>
        <v>30</v>
      </c>
      <c r="Y55" s="283">
        <f t="shared" ref="Y55" si="16">SUM(Y49:AB49, Y$29,Y$40,Y$41,Y$8)</f>
        <v>225</v>
      </c>
      <c r="Z55" s="283"/>
      <c r="AA55" s="283"/>
      <c r="AB55" s="283"/>
      <c r="AC55" s="126" t="s">
        <v>110</v>
      </c>
      <c r="AD55" s="25">
        <f t="shared" si="11"/>
        <v>30</v>
      </c>
      <c r="AE55" s="284">
        <f t="shared" si="12"/>
        <v>210</v>
      </c>
      <c r="AF55" s="284"/>
      <c r="AG55" s="284"/>
      <c r="AH55" s="284"/>
      <c r="AI55" s="25" t="s">
        <v>110</v>
      </c>
      <c r="AJ55" s="25">
        <f t="shared" si="13"/>
        <v>30</v>
      </c>
      <c r="AK55" s="283">
        <f t="shared" si="14"/>
        <v>123</v>
      </c>
      <c r="AL55" s="283"/>
      <c r="AM55" s="283"/>
      <c r="AN55" s="283"/>
      <c r="AO55" s="126" t="s">
        <v>110</v>
      </c>
      <c r="AP55" s="167">
        <f t="shared" si="15"/>
        <v>30</v>
      </c>
      <c r="AQ55" s="8"/>
      <c r="AR55" s="8"/>
    </row>
    <row r="56" spans="1:44" s="7" customFormat="1" ht="19.5" customHeight="1" thickBot="1" x14ac:dyDescent="0.25">
      <c r="A56" s="166" t="s">
        <v>326</v>
      </c>
      <c r="B56" s="281" t="s">
        <v>392</v>
      </c>
      <c r="C56" s="281"/>
      <c r="D56" s="239">
        <f t="shared" si="3"/>
        <v>1140</v>
      </c>
      <c r="E56" s="239">
        <f t="shared" si="4"/>
        <v>180</v>
      </c>
      <c r="F56" s="239" t="s">
        <v>110</v>
      </c>
      <c r="G56" s="282">
        <f t="shared" si="5"/>
        <v>171</v>
      </c>
      <c r="H56" s="282"/>
      <c r="I56" s="282"/>
      <c r="J56" s="282"/>
      <c r="K56" s="239" t="s">
        <v>110</v>
      </c>
      <c r="L56" s="248">
        <f t="shared" si="6"/>
        <v>30</v>
      </c>
      <c r="M56" s="280">
        <f t="shared" si="7"/>
        <v>189</v>
      </c>
      <c r="N56" s="280"/>
      <c r="O56" s="280"/>
      <c r="P56" s="280"/>
      <c r="Q56" s="240" t="s">
        <v>110</v>
      </c>
      <c r="R56" s="239">
        <f t="shared" si="2"/>
        <v>30</v>
      </c>
      <c r="S56" s="282">
        <f t="shared" si="8"/>
        <v>210</v>
      </c>
      <c r="T56" s="282"/>
      <c r="U56" s="282"/>
      <c r="V56" s="282"/>
      <c r="W56" s="239" t="s">
        <v>110</v>
      </c>
      <c r="X56" s="239">
        <f t="shared" si="9"/>
        <v>30</v>
      </c>
      <c r="Y56" s="283">
        <f t="shared" ref="Y56" si="17">SUM(Y50:AB50, Y$29,Y$40,Y$41,Y$8)</f>
        <v>225</v>
      </c>
      <c r="Z56" s="283"/>
      <c r="AA56" s="283"/>
      <c r="AB56" s="283"/>
      <c r="AC56" s="240" t="s">
        <v>110</v>
      </c>
      <c r="AD56" s="239">
        <f t="shared" si="11"/>
        <v>30</v>
      </c>
      <c r="AE56" s="284">
        <f t="shared" si="12"/>
        <v>210</v>
      </c>
      <c r="AF56" s="284"/>
      <c r="AG56" s="284"/>
      <c r="AH56" s="284"/>
      <c r="AI56" s="239" t="s">
        <v>110</v>
      </c>
      <c r="AJ56" s="239">
        <f t="shared" si="13"/>
        <v>30</v>
      </c>
      <c r="AK56" s="280">
        <f t="shared" si="14"/>
        <v>123</v>
      </c>
      <c r="AL56" s="280"/>
      <c r="AM56" s="280"/>
      <c r="AN56" s="280"/>
      <c r="AO56" s="240" t="s">
        <v>110</v>
      </c>
      <c r="AP56" s="241">
        <f t="shared" si="15"/>
        <v>30</v>
      </c>
      <c r="AQ56" s="8"/>
      <c r="AR56" s="8"/>
    </row>
    <row r="57" spans="1:44" s="7" customFormat="1" ht="15" x14ac:dyDescent="0.2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127"/>
      <c r="AL57" s="127"/>
      <c r="AM57" s="127"/>
      <c r="AN57" s="127"/>
      <c r="AO57" s="127"/>
      <c r="AP57" s="127"/>
      <c r="AQ57" s="8"/>
      <c r="AR57" s="8"/>
    </row>
    <row r="58" spans="1:44" s="7" customFormat="1" ht="15" x14ac:dyDescent="0.2">
      <c r="A58" s="323" t="s">
        <v>159</v>
      </c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128"/>
      <c r="AK58" s="129"/>
      <c r="AL58" s="129"/>
      <c r="AM58" s="127"/>
      <c r="AN58" s="127"/>
      <c r="AO58" s="127"/>
      <c r="AP58" s="127"/>
      <c r="AQ58" s="8"/>
      <c r="AR58" s="8"/>
    </row>
    <row r="59" spans="1:44" s="7" customFormat="1" ht="15" x14ac:dyDescent="0.2">
      <c r="A59" s="316"/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8"/>
      <c r="AR59" s="8"/>
    </row>
    <row r="60" spans="1:44" s="7" customFormat="1" ht="15" x14ac:dyDescent="0.2">
      <c r="A60" s="317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8"/>
      <c r="AR60" s="8"/>
    </row>
    <row r="61" spans="1:44" s="7" customFormat="1" ht="15" x14ac:dyDescent="0.2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8"/>
      <c r="AR61" s="8"/>
    </row>
    <row r="62" spans="1:44" s="7" customFormat="1" ht="15" x14ac:dyDescent="0.2">
      <c r="A62" s="10"/>
      <c r="B62" s="308" t="s">
        <v>209</v>
      </c>
      <c r="C62" s="309"/>
      <c r="D62" s="11"/>
      <c r="E62" s="11"/>
      <c r="F62" s="11"/>
      <c r="G62" s="11"/>
      <c r="H62" s="11"/>
      <c r="I62" s="11"/>
      <c r="J62" s="11"/>
      <c r="K62" s="11"/>
      <c r="L62" s="1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8"/>
      <c r="AR62" s="8"/>
    </row>
    <row r="63" spans="1:44" s="7" customFormat="1" ht="15" x14ac:dyDescent="0.2">
      <c r="A63" s="10"/>
      <c r="B63" s="308" t="s">
        <v>210</v>
      </c>
      <c r="C63" s="309"/>
      <c r="D63" s="11"/>
      <c r="E63" s="11"/>
      <c r="F63" s="11"/>
      <c r="G63" s="11"/>
      <c r="H63" s="11"/>
      <c r="I63" s="11"/>
      <c r="J63" s="11"/>
      <c r="K63" s="11"/>
      <c r="L63" s="1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8"/>
      <c r="AR63" s="8"/>
    </row>
    <row r="64" spans="1:44" ht="15" x14ac:dyDescent="0.2">
      <c r="A64" s="4"/>
      <c r="B64" s="4"/>
      <c r="C64" s="4"/>
      <c r="D64" s="5"/>
      <c r="E64" s="5"/>
      <c r="F64" s="5"/>
      <c r="G64" s="5"/>
      <c r="H64" s="5"/>
      <c r="I64" s="5"/>
      <c r="J64" s="5"/>
      <c r="K64" s="5"/>
      <c r="L64" s="5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2"/>
      <c r="AR64" s="2"/>
    </row>
    <row r="65" spans="1:45" ht="15" x14ac:dyDescent="0.2">
      <c r="A65" s="4"/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2"/>
      <c r="AR65" s="2"/>
    </row>
    <row r="66" spans="1:45" ht="15" x14ac:dyDescent="0.2">
      <c r="A66" s="4"/>
      <c r="B66" s="4"/>
      <c r="C66" s="4"/>
      <c r="D66" s="5"/>
      <c r="E66" s="5"/>
      <c r="F66" s="5"/>
      <c r="G66" s="5"/>
      <c r="H66" s="5"/>
      <c r="I66" s="5"/>
      <c r="J66" s="5"/>
      <c r="K66" s="5"/>
      <c r="L66" s="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2"/>
      <c r="AR66" s="2"/>
    </row>
    <row r="67" spans="1:45" ht="15" x14ac:dyDescent="0.2">
      <c r="AQ67" s="2"/>
    </row>
    <row r="68" spans="1:45" ht="15" x14ac:dyDescent="0.2">
      <c r="AQ68" s="2"/>
    </row>
    <row r="70" spans="1:45" x14ac:dyDescent="0.2">
      <c r="AS70">
        <f>AQ55*60%</f>
        <v>0</v>
      </c>
    </row>
  </sheetData>
  <mergeCells count="118">
    <mergeCell ref="AK53:AN53"/>
    <mergeCell ref="B50:C50"/>
    <mergeCell ref="AK43:AN43"/>
    <mergeCell ref="S40:V40"/>
    <mergeCell ref="S43:V43"/>
    <mergeCell ref="Y43:AB43"/>
    <mergeCell ref="Y41:AB41"/>
    <mergeCell ref="A51:AP51"/>
    <mergeCell ref="M45:P45"/>
    <mergeCell ref="B46:C46"/>
    <mergeCell ref="B47:C47"/>
    <mergeCell ref="B48:C48"/>
    <mergeCell ref="B49:C49"/>
    <mergeCell ref="G8:J8"/>
    <mergeCell ref="AE54:AH54"/>
    <mergeCell ref="AE43:AH43"/>
    <mergeCell ref="B54:C54"/>
    <mergeCell ref="M52:P52"/>
    <mergeCell ref="G6:J6"/>
    <mergeCell ref="L6:L7"/>
    <mergeCell ref="G45:J45"/>
    <mergeCell ref="M43:P43"/>
    <mergeCell ref="B55:C55"/>
    <mergeCell ref="AE55:AH55"/>
    <mergeCell ref="Y55:AB55"/>
    <mergeCell ref="B52:C52"/>
    <mergeCell ref="G53:J53"/>
    <mergeCell ref="A1:AP1"/>
    <mergeCell ref="AO6:AO7"/>
    <mergeCell ref="F5:F7"/>
    <mergeCell ref="B5:B7"/>
    <mergeCell ref="M5:R5"/>
    <mergeCell ref="AE5:AJ5"/>
    <mergeCell ref="AE6:AH6"/>
    <mergeCell ref="AJ6:AJ7"/>
    <mergeCell ref="AK41:AN41"/>
    <mergeCell ref="AE41:AH41"/>
    <mergeCell ref="AK5:AP5"/>
    <mergeCell ref="D5:D7"/>
    <mergeCell ref="A40:C40"/>
    <mergeCell ref="E5:E7"/>
    <mergeCell ref="AE8:AH8"/>
    <mergeCell ref="AP6:AP7"/>
    <mergeCell ref="AC6:AC7"/>
    <mergeCell ref="A5:A7"/>
    <mergeCell ref="K6:K7"/>
    <mergeCell ref="B63:C63"/>
    <mergeCell ref="A2:B2"/>
    <mergeCell ref="A3:B3"/>
    <mergeCell ref="A4:B4"/>
    <mergeCell ref="A57:AJ57"/>
    <mergeCell ref="M40:P40"/>
    <mergeCell ref="G40:J40"/>
    <mergeCell ref="G29:J29"/>
    <mergeCell ref="S8:V8"/>
    <mergeCell ref="Q6:Q7"/>
    <mergeCell ref="A59:AP61"/>
    <mergeCell ref="S6:V6"/>
    <mergeCell ref="AK29:AN29"/>
    <mergeCell ref="X6:X7"/>
    <mergeCell ref="Y8:AB8"/>
    <mergeCell ref="R6:R7"/>
    <mergeCell ref="AK40:AN40"/>
    <mergeCell ref="A58:AI58"/>
    <mergeCell ref="B62:C62"/>
    <mergeCell ref="G52:J52"/>
    <mergeCell ref="S55:V55"/>
    <mergeCell ref="M29:P29"/>
    <mergeCell ref="A29:C29"/>
    <mergeCell ref="G41:J41"/>
    <mergeCell ref="AK6:AN6"/>
    <mergeCell ref="S45:V45"/>
    <mergeCell ref="Y45:AB45"/>
    <mergeCell ref="M41:P41"/>
    <mergeCell ref="A41:C41"/>
    <mergeCell ref="G43:J43"/>
    <mergeCell ref="A43:C43"/>
    <mergeCell ref="A45:C45"/>
    <mergeCell ref="AI6:AI7"/>
    <mergeCell ref="AD6:AD7"/>
    <mergeCell ref="AK8:AN8"/>
    <mergeCell ref="AE45:AH45"/>
    <mergeCell ref="AK45:AN45"/>
    <mergeCell ref="AE40:AH40"/>
    <mergeCell ref="S41:V41"/>
    <mergeCell ref="C5:C7"/>
    <mergeCell ref="G5:L5"/>
    <mergeCell ref="M6:P6"/>
    <mergeCell ref="M8:P8"/>
    <mergeCell ref="A8:C8"/>
    <mergeCell ref="Y5:AD5"/>
    <mergeCell ref="Y6:AB6"/>
    <mergeCell ref="S5:X5"/>
    <mergeCell ref="W6:W7"/>
    <mergeCell ref="AK56:AN56"/>
    <mergeCell ref="B56:C56"/>
    <mergeCell ref="G56:J56"/>
    <mergeCell ref="M56:P56"/>
    <mergeCell ref="S56:V56"/>
    <mergeCell ref="AK55:AN55"/>
    <mergeCell ref="AE52:AH52"/>
    <mergeCell ref="AE53:AH53"/>
    <mergeCell ref="AK54:AN54"/>
    <mergeCell ref="AK52:AN52"/>
    <mergeCell ref="S52:V52"/>
    <mergeCell ref="S53:V53"/>
    <mergeCell ref="Y52:AB52"/>
    <mergeCell ref="Y53:AB53"/>
    <mergeCell ref="S54:V54"/>
    <mergeCell ref="Y54:AB54"/>
    <mergeCell ref="M53:P53"/>
    <mergeCell ref="Y56:AB56"/>
    <mergeCell ref="AE56:AH56"/>
    <mergeCell ref="G55:J55"/>
    <mergeCell ref="M55:P55"/>
    <mergeCell ref="G54:J54"/>
    <mergeCell ref="M54:P54"/>
    <mergeCell ref="B53:C53"/>
  </mergeCells>
  <phoneticPr fontId="1" type="noConversion"/>
  <conditionalFormatting sqref="E9:E28 D40:E44">
    <cfRule type="cellIs" priority="29" stopIfTrue="1" operator="notEqual">
      <formula>B9</formula>
    </cfRule>
  </conditionalFormatting>
  <conditionalFormatting sqref="E25 E22 E13">
    <cfRule type="cellIs" priority="31" stopIfTrue="1" operator="notEqual">
      <formula>C15</formula>
    </cfRule>
  </conditionalFormatting>
  <conditionalFormatting sqref="E24">
    <cfRule type="cellIs" priority="32" stopIfTrue="1" operator="notEqual">
      <formula>C23</formula>
    </cfRule>
  </conditionalFormatting>
  <conditionalFormatting sqref="D40:E44">
    <cfRule type="cellIs" priority="35" stopIfTrue="1" operator="notEqual">
      <formula>G23</formula>
    </cfRule>
  </conditionalFormatting>
  <conditionalFormatting sqref="E26 E11 E14">
    <cfRule type="cellIs" priority="37" stopIfTrue="1" operator="notEqual">
      <formula>C12</formula>
    </cfRule>
  </conditionalFormatting>
  <conditionalFormatting sqref="E12">
    <cfRule type="cellIs" priority="26" stopIfTrue="1" operator="notEqual">
      <formula>K19</formula>
    </cfRule>
  </conditionalFormatting>
  <conditionalFormatting sqref="E15">
    <cfRule type="cellIs" priority="24" stopIfTrue="1" operator="notEqual">
      <formula>C13</formula>
    </cfRule>
  </conditionalFormatting>
  <conditionalFormatting sqref="E18">
    <cfRule type="cellIs" priority="14" stopIfTrue="1" operator="notEqual">
      <formula>H8</formula>
    </cfRule>
  </conditionalFormatting>
  <conditionalFormatting sqref="E20">
    <cfRule type="cellIs" priority="8" stopIfTrue="1" operator="notEqual">
      <formula>C9</formula>
    </cfRule>
  </conditionalFormatting>
  <conditionalFormatting sqref="E28">
    <cfRule type="cellIs" priority="505" stopIfTrue="1" operator="notEqual">
      <formula>H12</formula>
    </cfRule>
  </conditionalFormatting>
  <conditionalFormatting sqref="E17 E27 E23">
    <cfRule type="cellIs" priority="44" stopIfTrue="1" operator="notEqual">
      <formula>#REF!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8" firstPageNumber="5" fitToHeight="0" orientation="landscape" r:id="rId1"/>
  <headerFooter alignWithMargins="0">
    <oddHeader>&amp;C&amp;"Arial,Pogrubiony"&amp;12P L A N   S T U D I Ó W    N I E S T A C J O N A R N Y C H&amp;R&amp;"Arial,Kursywa"Rekrutacja w roku akademickim 2018/2019</oddHeader>
  </headerFooter>
  <rowBreaks count="1" manualBreakCount="1">
    <brk id="28" max="16383" man="1"/>
  </rowBreaks>
  <ignoredErrors>
    <ignoredError sqref="E46" formula="1"/>
    <ignoredError sqref="D9:D44 X8:AP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54"/>
  <sheetViews>
    <sheetView topLeftCell="A22" zoomScale="85" zoomScaleNormal="85" zoomScaleSheetLayoutView="87" zoomScalePageLayoutView="85" workbookViewId="0">
      <selection activeCell="I38" sqref="I38"/>
    </sheetView>
  </sheetViews>
  <sheetFormatPr defaultColWidth="8.85546875" defaultRowHeight="10.5" x14ac:dyDescent="0.2"/>
  <cols>
    <col min="1" max="1" width="4.140625" style="29" customWidth="1"/>
    <col min="2" max="2" width="21.85546875" style="30" customWidth="1"/>
    <col min="3" max="3" width="45.28515625" style="30" customWidth="1"/>
    <col min="4" max="5" width="5.85546875" style="29" customWidth="1"/>
    <col min="6" max="6" width="8.85546875" style="29"/>
    <col min="7" max="10" width="4.42578125" style="29" customWidth="1"/>
    <col min="11" max="11" width="8" style="29" customWidth="1"/>
    <col min="12" max="12" width="4.5703125" style="29" customWidth="1"/>
    <col min="13" max="16" width="4.42578125" style="29" customWidth="1"/>
    <col min="17" max="17" width="8" style="29" customWidth="1"/>
    <col min="18" max="18" width="4.5703125" style="29" customWidth="1"/>
    <col min="19" max="22" width="4.42578125" style="29" customWidth="1"/>
    <col min="23" max="23" width="8" style="29" customWidth="1"/>
    <col min="24" max="24" width="4.5703125" style="29" customWidth="1"/>
    <col min="25" max="26" width="4.42578125" style="29" customWidth="1"/>
    <col min="27" max="27" width="5" style="29" customWidth="1"/>
    <col min="28" max="28" width="4.42578125" style="29" customWidth="1"/>
    <col min="29" max="29" width="8" style="29" customWidth="1"/>
    <col min="30" max="30" width="4.5703125" style="29" customWidth="1"/>
    <col min="31" max="34" width="4.42578125" style="29" customWidth="1"/>
    <col min="35" max="35" width="8" style="29" customWidth="1"/>
    <col min="36" max="36" width="4.5703125" style="29" customWidth="1"/>
    <col min="37" max="40" width="4.42578125" style="29" customWidth="1"/>
    <col min="41" max="41" width="8" style="29" customWidth="1"/>
    <col min="42" max="42" width="4.5703125" style="29" customWidth="1"/>
    <col min="43" max="16384" width="8.85546875" style="29"/>
  </cols>
  <sheetData>
    <row r="1" spans="1:42" ht="23.25" customHeight="1" thickBot="1" x14ac:dyDescent="0.3">
      <c r="A1" s="340" t="s">
        <v>393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</row>
    <row r="2" spans="1:42" ht="15.6" customHeight="1" thickTop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ht="11.1" customHeight="1" x14ac:dyDescent="0.2">
      <c r="A3" s="297" t="s">
        <v>0</v>
      </c>
      <c r="B3" s="304" t="s">
        <v>1</v>
      </c>
      <c r="C3" s="297" t="s">
        <v>2</v>
      </c>
      <c r="D3" s="321" t="s">
        <v>50</v>
      </c>
      <c r="E3" s="321" t="s">
        <v>3</v>
      </c>
      <c r="F3" s="297" t="s">
        <v>51</v>
      </c>
      <c r="G3" s="304" t="s">
        <v>53</v>
      </c>
      <c r="H3" s="304"/>
      <c r="I3" s="304"/>
      <c r="J3" s="304"/>
      <c r="K3" s="304"/>
      <c r="L3" s="304"/>
      <c r="M3" s="307" t="s">
        <v>54</v>
      </c>
      <c r="N3" s="307"/>
      <c r="O3" s="307"/>
      <c r="P3" s="307"/>
      <c r="Q3" s="307"/>
      <c r="R3" s="307"/>
      <c r="S3" s="304" t="s">
        <v>55</v>
      </c>
      <c r="T3" s="304"/>
      <c r="U3" s="304"/>
      <c r="V3" s="304"/>
      <c r="W3" s="304"/>
      <c r="X3" s="304"/>
      <c r="Y3" s="307" t="s">
        <v>56</v>
      </c>
      <c r="Z3" s="307"/>
      <c r="AA3" s="307"/>
      <c r="AB3" s="307"/>
      <c r="AC3" s="307"/>
      <c r="AD3" s="307"/>
      <c r="AE3" s="304" t="s">
        <v>57</v>
      </c>
      <c r="AF3" s="304"/>
      <c r="AG3" s="304"/>
      <c r="AH3" s="304"/>
      <c r="AI3" s="304"/>
      <c r="AJ3" s="304"/>
      <c r="AK3" s="307" t="s">
        <v>58</v>
      </c>
      <c r="AL3" s="307"/>
      <c r="AM3" s="307"/>
      <c r="AN3" s="307"/>
      <c r="AO3" s="307"/>
      <c r="AP3" s="307"/>
    </row>
    <row r="4" spans="1:42" ht="10.5" customHeight="1" x14ac:dyDescent="0.2">
      <c r="A4" s="297"/>
      <c r="B4" s="304"/>
      <c r="C4" s="297"/>
      <c r="D4" s="321"/>
      <c r="E4" s="321"/>
      <c r="F4" s="297"/>
      <c r="G4" s="297" t="s">
        <v>52</v>
      </c>
      <c r="H4" s="297"/>
      <c r="I4" s="297"/>
      <c r="J4" s="297"/>
      <c r="K4" s="297" t="s">
        <v>51</v>
      </c>
      <c r="L4" s="321" t="s">
        <v>3</v>
      </c>
      <c r="M4" s="286" t="s">
        <v>52</v>
      </c>
      <c r="N4" s="286"/>
      <c r="O4" s="286"/>
      <c r="P4" s="286"/>
      <c r="Q4" s="286" t="s">
        <v>51</v>
      </c>
      <c r="R4" s="299" t="s">
        <v>3</v>
      </c>
      <c r="S4" s="297" t="s">
        <v>52</v>
      </c>
      <c r="T4" s="297"/>
      <c r="U4" s="297"/>
      <c r="V4" s="297"/>
      <c r="W4" s="297" t="s">
        <v>51</v>
      </c>
      <c r="X4" s="321" t="s">
        <v>3</v>
      </c>
      <c r="Y4" s="286" t="s">
        <v>52</v>
      </c>
      <c r="Z4" s="286"/>
      <c r="AA4" s="286"/>
      <c r="AB4" s="286"/>
      <c r="AC4" s="286" t="s">
        <v>51</v>
      </c>
      <c r="AD4" s="299" t="s">
        <v>3</v>
      </c>
      <c r="AE4" s="297" t="s">
        <v>52</v>
      </c>
      <c r="AF4" s="297"/>
      <c r="AG4" s="297"/>
      <c r="AH4" s="297"/>
      <c r="AI4" s="297" t="s">
        <v>51</v>
      </c>
      <c r="AJ4" s="321" t="s">
        <v>3</v>
      </c>
      <c r="AK4" s="286" t="s">
        <v>52</v>
      </c>
      <c r="AL4" s="286"/>
      <c r="AM4" s="286"/>
      <c r="AN4" s="286"/>
      <c r="AO4" s="286" t="s">
        <v>51</v>
      </c>
      <c r="AP4" s="299" t="s">
        <v>3</v>
      </c>
    </row>
    <row r="5" spans="1:42" ht="20.100000000000001" customHeight="1" x14ac:dyDescent="0.2">
      <c r="A5" s="297"/>
      <c r="B5" s="304"/>
      <c r="C5" s="297"/>
      <c r="D5" s="321"/>
      <c r="E5" s="321" t="s">
        <v>3</v>
      </c>
      <c r="F5" s="297" t="s">
        <v>51</v>
      </c>
      <c r="G5" s="23" t="s">
        <v>4</v>
      </c>
      <c r="H5" s="18" t="s">
        <v>5</v>
      </c>
      <c r="I5" s="18" t="s">
        <v>208</v>
      </c>
      <c r="J5" s="18" t="s">
        <v>207</v>
      </c>
      <c r="K5" s="297"/>
      <c r="L5" s="321"/>
      <c r="M5" s="22" t="s">
        <v>4</v>
      </c>
      <c r="N5" s="19" t="s">
        <v>5</v>
      </c>
      <c r="O5" s="19" t="s">
        <v>208</v>
      </c>
      <c r="P5" s="19" t="s">
        <v>207</v>
      </c>
      <c r="Q5" s="286"/>
      <c r="R5" s="299"/>
      <c r="S5" s="23" t="s">
        <v>4</v>
      </c>
      <c r="T5" s="18" t="s">
        <v>5</v>
      </c>
      <c r="U5" s="18" t="s">
        <v>208</v>
      </c>
      <c r="V5" s="18" t="s">
        <v>207</v>
      </c>
      <c r="W5" s="297"/>
      <c r="X5" s="321"/>
      <c r="Y5" s="22" t="s">
        <v>4</v>
      </c>
      <c r="Z5" s="19" t="s">
        <v>5</v>
      </c>
      <c r="AA5" s="19" t="s">
        <v>208</v>
      </c>
      <c r="AB5" s="19" t="s">
        <v>207</v>
      </c>
      <c r="AC5" s="286"/>
      <c r="AD5" s="299"/>
      <c r="AE5" s="23" t="s">
        <v>4</v>
      </c>
      <c r="AF5" s="18" t="s">
        <v>5</v>
      </c>
      <c r="AG5" s="18" t="s">
        <v>208</v>
      </c>
      <c r="AH5" s="18" t="s">
        <v>207</v>
      </c>
      <c r="AI5" s="297"/>
      <c r="AJ5" s="321"/>
      <c r="AK5" s="22" t="s">
        <v>4</v>
      </c>
      <c r="AL5" s="19" t="s">
        <v>5</v>
      </c>
      <c r="AM5" s="19" t="s">
        <v>208</v>
      </c>
      <c r="AN5" s="19" t="s">
        <v>207</v>
      </c>
      <c r="AO5" s="286"/>
      <c r="AP5" s="299"/>
    </row>
    <row r="6" spans="1:42" ht="22.5" customHeight="1" x14ac:dyDescent="0.2">
      <c r="A6" s="338" t="s">
        <v>394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</row>
    <row r="7" spans="1:42" ht="32.450000000000003" customHeight="1" x14ac:dyDescent="0.2">
      <c r="A7" s="80" t="s">
        <v>6</v>
      </c>
      <c r="B7" s="89" t="s">
        <v>285</v>
      </c>
      <c r="C7" s="51" t="s">
        <v>220</v>
      </c>
      <c r="D7" s="17">
        <f t="shared" ref="D7:D37" si="0">SUM(G7:J7, M7:P7, S7:V7,Y7:AB7,AE7:AH7,AK7:AN7)</f>
        <v>9</v>
      </c>
      <c r="E7" s="14">
        <f t="shared" ref="E7:E37" si="1">L7+R7+X7+AD7+AJ7+AP7</f>
        <v>1</v>
      </c>
      <c r="F7" s="25" t="s">
        <v>65</v>
      </c>
      <c r="G7" s="25"/>
      <c r="H7" s="25"/>
      <c r="I7" s="25">
        <v>9</v>
      </c>
      <c r="J7" s="25"/>
      <c r="K7" s="25" t="s">
        <v>65</v>
      </c>
      <c r="L7" s="25">
        <v>1</v>
      </c>
      <c r="M7" s="126"/>
      <c r="N7" s="126"/>
      <c r="O7" s="126"/>
      <c r="P7" s="126"/>
      <c r="Q7" s="126"/>
      <c r="R7" s="126"/>
      <c r="S7" s="25"/>
      <c r="T7" s="25"/>
      <c r="U7" s="25"/>
      <c r="V7" s="25"/>
      <c r="W7" s="25"/>
      <c r="X7" s="25"/>
      <c r="Y7" s="126"/>
      <c r="Z7" s="126"/>
      <c r="AA7" s="126"/>
      <c r="AB7" s="126"/>
      <c r="AC7" s="126"/>
      <c r="AD7" s="126"/>
      <c r="AE7" s="25"/>
      <c r="AF7" s="25"/>
      <c r="AG7" s="25"/>
      <c r="AH7" s="25"/>
      <c r="AI7" s="25"/>
      <c r="AJ7" s="25"/>
      <c r="AK7" s="126"/>
      <c r="AL7" s="126"/>
      <c r="AM7" s="126"/>
      <c r="AN7" s="126"/>
      <c r="AO7" s="126"/>
      <c r="AP7" s="126"/>
    </row>
    <row r="8" spans="1:42" ht="17.45" customHeight="1" x14ac:dyDescent="0.2">
      <c r="A8" s="80" t="s">
        <v>7</v>
      </c>
      <c r="B8" s="89" t="s">
        <v>286</v>
      </c>
      <c r="C8" s="51" t="s">
        <v>70</v>
      </c>
      <c r="D8" s="17">
        <f t="shared" si="0"/>
        <v>27</v>
      </c>
      <c r="E8" s="14">
        <f t="shared" si="1"/>
        <v>3</v>
      </c>
      <c r="F8" s="25" t="s">
        <v>68</v>
      </c>
      <c r="G8" s="25">
        <v>9</v>
      </c>
      <c r="H8" s="25"/>
      <c r="I8" s="25">
        <v>18</v>
      </c>
      <c r="J8" s="25"/>
      <c r="K8" s="25" t="s">
        <v>68</v>
      </c>
      <c r="L8" s="25">
        <v>3</v>
      </c>
      <c r="M8" s="126"/>
      <c r="N8" s="126"/>
      <c r="O8" s="126"/>
      <c r="P8" s="126"/>
      <c r="Q8" s="126"/>
      <c r="R8" s="126"/>
      <c r="S8" s="25"/>
      <c r="T8" s="25"/>
      <c r="U8" s="25"/>
      <c r="V8" s="25"/>
      <c r="W8" s="25"/>
      <c r="X8" s="25"/>
      <c r="Y8" s="126"/>
      <c r="Z8" s="126"/>
      <c r="AA8" s="126"/>
      <c r="AB8" s="126"/>
      <c r="AC8" s="126"/>
      <c r="AD8" s="126"/>
      <c r="AE8" s="25"/>
      <c r="AF8" s="25"/>
      <c r="AG8" s="25"/>
      <c r="AH8" s="25"/>
      <c r="AI8" s="25"/>
      <c r="AJ8" s="25"/>
      <c r="AK8" s="126"/>
      <c r="AL8" s="126"/>
      <c r="AM8" s="126"/>
      <c r="AN8" s="126"/>
      <c r="AO8" s="126"/>
      <c r="AP8" s="126"/>
    </row>
    <row r="9" spans="1:42" ht="17.45" customHeight="1" x14ac:dyDescent="0.2">
      <c r="A9" s="80" t="s">
        <v>12</v>
      </c>
      <c r="B9" s="89" t="s">
        <v>273</v>
      </c>
      <c r="C9" s="51" t="s">
        <v>67</v>
      </c>
      <c r="D9" s="17">
        <f>SUM(G9:J9, M9:P9, S9:V9,Y9:AB9,AE9:AH9,AK9:AN9)</f>
        <v>18</v>
      </c>
      <c r="E9" s="14">
        <f>L9+R9+X9+AD9+AJ9+AP9</f>
        <v>2</v>
      </c>
      <c r="F9" s="25" t="s">
        <v>65</v>
      </c>
      <c r="G9" s="25"/>
      <c r="H9" s="25"/>
      <c r="I9" s="25">
        <v>18</v>
      </c>
      <c r="J9" s="25"/>
      <c r="K9" s="25" t="s">
        <v>65</v>
      </c>
      <c r="L9" s="25">
        <v>2</v>
      </c>
      <c r="M9" s="126"/>
      <c r="N9" s="126"/>
      <c r="O9" s="126"/>
      <c r="P9" s="126"/>
      <c r="Q9" s="126"/>
      <c r="R9" s="126"/>
      <c r="S9" s="25"/>
      <c r="T9" s="25"/>
      <c r="U9" s="25"/>
      <c r="V9" s="25"/>
      <c r="W9" s="25"/>
      <c r="X9" s="25"/>
      <c r="Y9" s="126"/>
      <c r="Z9" s="126"/>
      <c r="AA9" s="126"/>
      <c r="AB9" s="126"/>
      <c r="AC9" s="126"/>
      <c r="AD9" s="126"/>
      <c r="AE9" s="25"/>
      <c r="AF9" s="25"/>
      <c r="AG9" s="25"/>
      <c r="AH9" s="25"/>
      <c r="AI9" s="25"/>
      <c r="AJ9" s="25"/>
      <c r="AK9" s="126"/>
      <c r="AL9" s="126"/>
      <c r="AM9" s="126"/>
      <c r="AN9" s="126"/>
      <c r="AO9" s="126"/>
      <c r="AP9" s="126"/>
    </row>
    <row r="10" spans="1:42" ht="17.45" customHeight="1" x14ac:dyDescent="0.2">
      <c r="A10" s="80" t="s">
        <v>8</v>
      </c>
      <c r="B10" s="89" t="s">
        <v>287</v>
      </c>
      <c r="C10" s="51" t="s">
        <v>211</v>
      </c>
      <c r="D10" s="17">
        <f t="shared" si="0"/>
        <v>18</v>
      </c>
      <c r="E10" s="14">
        <f t="shared" si="1"/>
        <v>3</v>
      </c>
      <c r="F10" s="25" t="s">
        <v>66</v>
      </c>
      <c r="G10" s="25"/>
      <c r="H10" s="25"/>
      <c r="I10" s="25"/>
      <c r="J10" s="25"/>
      <c r="K10" s="25"/>
      <c r="L10" s="25"/>
      <c r="M10" s="126">
        <v>9</v>
      </c>
      <c r="N10" s="126"/>
      <c r="O10" s="126">
        <v>9</v>
      </c>
      <c r="P10" s="126"/>
      <c r="Q10" s="126" t="s">
        <v>66</v>
      </c>
      <c r="R10" s="126">
        <v>3</v>
      </c>
      <c r="S10" s="25"/>
      <c r="T10" s="25"/>
      <c r="U10" s="25"/>
      <c r="V10" s="25"/>
      <c r="W10" s="25"/>
      <c r="X10" s="25"/>
      <c r="Y10" s="126"/>
      <c r="Z10" s="126"/>
      <c r="AA10" s="126"/>
      <c r="AB10" s="126"/>
      <c r="AC10" s="126"/>
      <c r="AD10" s="126"/>
      <c r="AE10" s="25"/>
      <c r="AF10" s="25"/>
      <c r="AG10" s="25"/>
      <c r="AH10" s="25"/>
      <c r="AI10" s="25"/>
      <c r="AJ10" s="25"/>
      <c r="AK10" s="126"/>
      <c r="AL10" s="126"/>
      <c r="AM10" s="126"/>
      <c r="AN10" s="126"/>
      <c r="AO10" s="126"/>
      <c r="AP10" s="126"/>
    </row>
    <row r="11" spans="1:42" ht="17.45" customHeight="1" x14ac:dyDescent="0.2">
      <c r="A11" s="80" t="s">
        <v>9</v>
      </c>
      <c r="B11" s="89" t="s">
        <v>288</v>
      </c>
      <c r="C11" s="51" t="s">
        <v>212</v>
      </c>
      <c r="D11" s="17">
        <f t="shared" si="0"/>
        <v>27</v>
      </c>
      <c r="E11" s="14">
        <f t="shared" si="1"/>
        <v>2</v>
      </c>
      <c r="F11" s="25" t="s">
        <v>68</v>
      </c>
      <c r="G11" s="25"/>
      <c r="H11" s="25"/>
      <c r="I11" s="25"/>
      <c r="J11" s="25"/>
      <c r="K11" s="25"/>
      <c r="L11" s="25"/>
      <c r="M11" s="126">
        <v>9</v>
      </c>
      <c r="N11" s="126"/>
      <c r="O11" s="126">
        <v>18</v>
      </c>
      <c r="P11" s="126"/>
      <c r="Q11" s="126" t="s">
        <v>68</v>
      </c>
      <c r="R11" s="126">
        <v>2</v>
      </c>
      <c r="S11" s="25"/>
      <c r="T11" s="25"/>
      <c r="U11" s="25"/>
      <c r="V11" s="25"/>
      <c r="W11" s="25"/>
      <c r="X11" s="25"/>
      <c r="Y11" s="126"/>
      <c r="Z11" s="126"/>
      <c r="AA11" s="126"/>
      <c r="AB11" s="126"/>
      <c r="AC11" s="126"/>
      <c r="AD11" s="126"/>
      <c r="AE11" s="25"/>
      <c r="AF11" s="25"/>
      <c r="AG11" s="25"/>
      <c r="AH11" s="25"/>
      <c r="AI11" s="25"/>
      <c r="AJ11" s="25"/>
      <c r="AK11" s="126"/>
      <c r="AL11" s="126"/>
      <c r="AM11" s="126"/>
      <c r="AN11" s="126"/>
      <c r="AO11" s="126"/>
      <c r="AP11" s="126"/>
    </row>
    <row r="12" spans="1:42" ht="17.45" customHeight="1" x14ac:dyDescent="0.2">
      <c r="A12" s="80" t="s">
        <v>10</v>
      </c>
      <c r="B12" s="89" t="s">
        <v>289</v>
      </c>
      <c r="C12" s="51" t="s">
        <v>213</v>
      </c>
      <c r="D12" s="17">
        <f t="shared" si="0"/>
        <v>27</v>
      </c>
      <c r="E12" s="14">
        <f t="shared" si="1"/>
        <v>2</v>
      </c>
      <c r="F12" s="25" t="s">
        <v>68</v>
      </c>
      <c r="G12" s="25"/>
      <c r="H12" s="25"/>
      <c r="I12" s="25"/>
      <c r="J12" s="25"/>
      <c r="K12" s="25"/>
      <c r="L12" s="25"/>
      <c r="M12" s="126">
        <v>9</v>
      </c>
      <c r="N12" s="126"/>
      <c r="O12" s="126">
        <v>18</v>
      </c>
      <c r="P12" s="126"/>
      <c r="Q12" s="126" t="s">
        <v>68</v>
      </c>
      <c r="R12" s="126">
        <v>2</v>
      </c>
      <c r="S12" s="25"/>
      <c r="T12" s="25"/>
      <c r="U12" s="25"/>
      <c r="V12" s="25"/>
      <c r="W12" s="25"/>
      <c r="X12" s="25"/>
      <c r="Y12" s="126"/>
      <c r="Z12" s="126"/>
      <c r="AA12" s="126"/>
      <c r="AB12" s="126"/>
      <c r="AC12" s="126"/>
      <c r="AD12" s="126"/>
      <c r="AE12" s="25"/>
      <c r="AF12" s="25"/>
      <c r="AG12" s="25"/>
      <c r="AH12" s="25"/>
      <c r="AI12" s="25"/>
      <c r="AJ12" s="25"/>
      <c r="AK12" s="126"/>
      <c r="AL12" s="126"/>
      <c r="AM12" s="126"/>
      <c r="AN12" s="126"/>
      <c r="AO12" s="126"/>
      <c r="AP12" s="126"/>
    </row>
    <row r="13" spans="1:42" ht="25.5" x14ac:dyDescent="0.2">
      <c r="A13" s="80" t="s">
        <v>11</v>
      </c>
      <c r="B13" s="89" t="s">
        <v>290</v>
      </c>
      <c r="C13" s="51" t="s">
        <v>217</v>
      </c>
      <c r="D13" s="17">
        <f t="shared" si="0"/>
        <v>18</v>
      </c>
      <c r="E13" s="14">
        <f t="shared" si="1"/>
        <v>2</v>
      </c>
      <c r="F13" s="25" t="s">
        <v>68</v>
      </c>
      <c r="G13" s="25"/>
      <c r="H13" s="25"/>
      <c r="I13" s="25"/>
      <c r="J13" s="25"/>
      <c r="K13" s="25"/>
      <c r="L13" s="25"/>
      <c r="M13" s="126">
        <v>9</v>
      </c>
      <c r="N13" s="126"/>
      <c r="O13" s="126">
        <v>9</v>
      </c>
      <c r="P13" s="126"/>
      <c r="Q13" s="126" t="s">
        <v>68</v>
      </c>
      <c r="R13" s="126">
        <v>2</v>
      </c>
      <c r="S13" s="25"/>
      <c r="T13" s="25"/>
      <c r="U13" s="25"/>
      <c r="V13" s="25"/>
      <c r="W13" s="25"/>
      <c r="X13" s="25"/>
      <c r="Y13" s="126"/>
      <c r="Z13" s="126"/>
      <c r="AA13" s="126"/>
      <c r="AB13" s="126"/>
      <c r="AC13" s="126"/>
      <c r="AD13" s="126"/>
      <c r="AE13" s="25"/>
      <c r="AF13" s="25"/>
      <c r="AG13" s="25"/>
      <c r="AH13" s="25"/>
      <c r="AI13" s="25"/>
      <c r="AJ13" s="25"/>
      <c r="AK13" s="126"/>
      <c r="AL13" s="126"/>
      <c r="AM13" s="126"/>
      <c r="AN13" s="126"/>
      <c r="AO13" s="126"/>
      <c r="AP13" s="126"/>
    </row>
    <row r="14" spans="1:42" ht="17.45" customHeight="1" x14ac:dyDescent="0.2">
      <c r="A14" s="80" t="s">
        <v>13</v>
      </c>
      <c r="B14" s="89" t="s">
        <v>291</v>
      </c>
      <c r="C14" s="51" t="s">
        <v>214</v>
      </c>
      <c r="D14" s="17">
        <f t="shared" si="0"/>
        <v>18</v>
      </c>
      <c r="E14" s="14">
        <f t="shared" si="1"/>
        <v>3</v>
      </c>
      <c r="F14" s="25" t="s">
        <v>66</v>
      </c>
      <c r="G14" s="25"/>
      <c r="H14" s="25"/>
      <c r="I14" s="25"/>
      <c r="J14" s="25"/>
      <c r="K14" s="25"/>
      <c r="L14" s="25"/>
      <c r="M14" s="126">
        <v>9</v>
      </c>
      <c r="N14" s="126"/>
      <c r="O14" s="126">
        <v>9</v>
      </c>
      <c r="P14" s="126"/>
      <c r="Q14" s="126" t="s">
        <v>66</v>
      </c>
      <c r="R14" s="126">
        <v>3</v>
      </c>
      <c r="S14" s="25"/>
      <c r="T14" s="25"/>
      <c r="U14" s="25"/>
      <c r="V14" s="25"/>
      <c r="W14" s="25"/>
      <c r="X14" s="25"/>
      <c r="Y14" s="126"/>
      <c r="Z14" s="126"/>
      <c r="AA14" s="126"/>
      <c r="AB14" s="126"/>
      <c r="AC14" s="126"/>
      <c r="AD14" s="126"/>
      <c r="AE14" s="25"/>
      <c r="AF14" s="25"/>
      <c r="AG14" s="25"/>
      <c r="AH14" s="25"/>
      <c r="AI14" s="25"/>
      <c r="AJ14" s="25"/>
      <c r="AK14" s="126"/>
      <c r="AL14" s="126"/>
      <c r="AM14" s="126"/>
      <c r="AN14" s="126"/>
      <c r="AO14" s="126"/>
      <c r="AP14" s="126"/>
    </row>
    <row r="15" spans="1:42" ht="17.45" customHeight="1" x14ac:dyDescent="0.2">
      <c r="A15" s="80" t="s">
        <v>14</v>
      </c>
      <c r="B15" s="89" t="s">
        <v>292</v>
      </c>
      <c r="C15" s="51" t="s">
        <v>215</v>
      </c>
      <c r="D15" s="17">
        <f t="shared" si="0"/>
        <v>18</v>
      </c>
      <c r="E15" s="14">
        <f t="shared" si="1"/>
        <v>2</v>
      </c>
      <c r="F15" s="25" t="s">
        <v>65</v>
      </c>
      <c r="G15" s="25"/>
      <c r="H15" s="25"/>
      <c r="I15" s="25"/>
      <c r="J15" s="25"/>
      <c r="K15" s="25"/>
      <c r="L15" s="25"/>
      <c r="M15" s="126"/>
      <c r="N15" s="126"/>
      <c r="O15" s="126"/>
      <c r="P15" s="126"/>
      <c r="Q15" s="126"/>
      <c r="R15" s="126"/>
      <c r="S15" s="25"/>
      <c r="T15" s="25"/>
      <c r="U15" s="25">
        <v>18</v>
      </c>
      <c r="V15" s="25"/>
      <c r="W15" s="25" t="s">
        <v>65</v>
      </c>
      <c r="X15" s="16">
        <v>2</v>
      </c>
      <c r="Y15" s="126"/>
      <c r="Z15" s="126"/>
      <c r="AA15" s="126"/>
      <c r="AB15" s="126"/>
      <c r="AC15" s="126"/>
      <c r="AD15" s="126"/>
      <c r="AE15" s="25"/>
      <c r="AF15" s="25"/>
      <c r="AG15" s="25"/>
      <c r="AH15" s="25"/>
      <c r="AI15" s="25"/>
      <c r="AJ15" s="25"/>
      <c r="AK15" s="126"/>
      <c r="AL15" s="126"/>
      <c r="AM15" s="126"/>
      <c r="AN15" s="126"/>
      <c r="AO15" s="126"/>
      <c r="AP15" s="126"/>
    </row>
    <row r="16" spans="1:42" ht="17.45" customHeight="1" x14ac:dyDescent="0.2">
      <c r="A16" s="80" t="s">
        <v>15</v>
      </c>
      <c r="B16" s="89" t="s">
        <v>293</v>
      </c>
      <c r="C16" s="51" t="s">
        <v>229</v>
      </c>
      <c r="D16" s="17">
        <f t="shared" si="0"/>
        <v>9</v>
      </c>
      <c r="E16" s="14">
        <f t="shared" si="1"/>
        <v>2</v>
      </c>
      <c r="F16" s="25" t="s">
        <v>65</v>
      </c>
      <c r="G16" s="25"/>
      <c r="H16" s="25"/>
      <c r="I16" s="25"/>
      <c r="J16" s="25"/>
      <c r="K16" s="25"/>
      <c r="L16" s="25"/>
      <c r="M16" s="126"/>
      <c r="N16" s="126"/>
      <c r="O16" s="126"/>
      <c r="P16" s="126"/>
      <c r="Q16" s="126"/>
      <c r="R16" s="126"/>
      <c r="S16" s="25"/>
      <c r="T16" s="25"/>
      <c r="U16" s="25">
        <v>9</v>
      </c>
      <c r="V16" s="25"/>
      <c r="W16" s="25" t="s">
        <v>65</v>
      </c>
      <c r="X16" s="25">
        <v>2</v>
      </c>
      <c r="Y16" s="126"/>
      <c r="Z16" s="126"/>
      <c r="AA16" s="126"/>
      <c r="AB16" s="126"/>
      <c r="AC16" s="126"/>
      <c r="AD16" s="126"/>
      <c r="AE16" s="25"/>
      <c r="AF16" s="25"/>
      <c r="AG16" s="25"/>
      <c r="AH16" s="25"/>
      <c r="AI16" s="25"/>
      <c r="AJ16" s="25"/>
      <c r="AK16" s="126"/>
      <c r="AL16" s="126"/>
      <c r="AM16" s="126"/>
      <c r="AN16" s="126"/>
      <c r="AO16" s="126"/>
      <c r="AP16" s="126"/>
    </row>
    <row r="17" spans="1:48" ht="17.45" customHeight="1" x14ac:dyDescent="0.2">
      <c r="A17" s="80" t="s">
        <v>16</v>
      </c>
      <c r="B17" s="89" t="s">
        <v>294</v>
      </c>
      <c r="C17" s="51" t="s">
        <v>230</v>
      </c>
      <c r="D17" s="17">
        <f t="shared" si="0"/>
        <v>9</v>
      </c>
      <c r="E17" s="14">
        <f t="shared" si="1"/>
        <v>2</v>
      </c>
      <c r="F17" s="25" t="s">
        <v>65</v>
      </c>
      <c r="G17" s="25"/>
      <c r="H17" s="25"/>
      <c r="I17" s="25"/>
      <c r="J17" s="25"/>
      <c r="K17" s="25"/>
      <c r="L17" s="25"/>
      <c r="M17" s="126"/>
      <c r="N17" s="126"/>
      <c r="O17" s="126"/>
      <c r="P17" s="126"/>
      <c r="Q17" s="126"/>
      <c r="R17" s="126"/>
      <c r="S17" s="25"/>
      <c r="T17" s="25"/>
      <c r="U17" s="25">
        <v>9</v>
      </c>
      <c r="V17" s="25"/>
      <c r="W17" s="25" t="s">
        <v>65</v>
      </c>
      <c r="X17" s="25">
        <v>2</v>
      </c>
      <c r="Y17" s="126"/>
      <c r="Z17" s="126"/>
      <c r="AA17" s="126"/>
      <c r="AB17" s="126"/>
      <c r="AC17" s="126"/>
      <c r="AD17" s="126"/>
      <c r="AE17" s="25"/>
      <c r="AF17" s="25"/>
      <c r="AG17" s="25"/>
      <c r="AH17" s="25"/>
      <c r="AI17" s="25"/>
      <c r="AJ17" s="25"/>
      <c r="AK17" s="126"/>
      <c r="AL17" s="126"/>
      <c r="AM17" s="126"/>
      <c r="AN17" s="126"/>
      <c r="AO17" s="126"/>
      <c r="AP17" s="126"/>
    </row>
    <row r="18" spans="1:48" ht="17.45" customHeight="1" x14ac:dyDescent="0.2">
      <c r="A18" s="80" t="s">
        <v>17</v>
      </c>
      <c r="B18" s="89" t="s">
        <v>295</v>
      </c>
      <c r="C18" s="51" t="s">
        <v>231</v>
      </c>
      <c r="D18" s="17">
        <f t="shared" si="0"/>
        <v>18</v>
      </c>
      <c r="E18" s="14">
        <f t="shared" si="1"/>
        <v>2</v>
      </c>
      <c r="F18" s="25" t="s">
        <v>65</v>
      </c>
      <c r="G18" s="25"/>
      <c r="H18" s="25"/>
      <c r="I18" s="25"/>
      <c r="J18" s="25"/>
      <c r="K18" s="25"/>
      <c r="L18" s="25"/>
      <c r="M18" s="126"/>
      <c r="N18" s="126"/>
      <c r="O18" s="126"/>
      <c r="P18" s="126"/>
      <c r="Q18" s="126"/>
      <c r="R18" s="126"/>
      <c r="S18" s="25"/>
      <c r="T18" s="25"/>
      <c r="U18" s="25"/>
      <c r="V18" s="25"/>
      <c r="W18" s="25"/>
      <c r="X18" s="25"/>
      <c r="Y18" s="126"/>
      <c r="Z18" s="126"/>
      <c r="AA18" s="126">
        <v>18</v>
      </c>
      <c r="AB18" s="126"/>
      <c r="AC18" s="126" t="s">
        <v>65</v>
      </c>
      <c r="AD18" s="278">
        <v>2</v>
      </c>
      <c r="AE18" s="25"/>
      <c r="AF18" s="25"/>
      <c r="AG18" s="25"/>
      <c r="AH18" s="25"/>
      <c r="AI18" s="25"/>
      <c r="AJ18" s="25"/>
      <c r="AK18" s="126"/>
      <c r="AL18" s="126"/>
      <c r="AM18" s="126"/>
      <c r="AN18" s="126"/>
      <c r="AO18" s="126"/>
      <c r="AP18" s="126"/>
    </row>
    <row r="19" spans="1:48" ht="17.45" customHeight="1" x14ac:dyDescent="0.2">
      <c r="A19" s="80" t="s">
        <v>18</v>
      </c>
      <c r="B19" s="89" t="s">
        <v>296</v>
      </c>
      <c r="C19" s="51" t="s">
        <v>232</v>
      </c>
      <c r="D19" s="17">
        <f t="shared" si="0"/>
        <v>18</v>
      </c>
      <c r="E19" s="14">
        <f t="shared" si="1"/>
        <v>2</v>
      </c>
      <c r="F19" s="25" t="s">
        <v>65</v>
      </c>
      <c r="G19" s="25"/>
      <c r="H19" s="25"/>
      <c r="I19" s="25"/>
      <c r="J19" s="25"/>
      <c r="K19" s="25"/>
      <c r="L19" s="25"/>
      <c r="M19" s="126"/>
      <c r="N19" s="126"/>
      <c r="O19" s="126"/>
      <c r="P19" s="126"/>
      <c r="Q19" s="126"/>
      <c r="R19" s="126"/>
      <c r="S19" s="25"/>
      <c r="T19" s="25"/>
      <c r="U19" s="25"/>
      <c r="V19" s="25"/>
      <c r="W19" s="25"/>
      <c r="X19" s="25"/>
      <c r="Y19" s="126"/>
      <c r="Z19" s="126"/>
      <c r="AA19" s="126">
        <v>18</v>
      </c>
      <c r="AB19" s="126"/>
      <c r="AC19" s="126" t="s">
        <v>65</v>
      </c>
      <c r="AD19" s="278">
        <v>2</v>
      </c>
      <c r="AE19" s="25"/>
      <c r="AF19" s="25"/>
      <c r="AG19" s="25"/>
      <c r="AH19" s="25"/>
      <c r="AI19" s="25"/>
      <c r="AJ19" s="25"/>
      <c r="AK19" s="126"/>
      <c r="AL19" s="126"/>
      <c r="AM19" s="126"/>
      <c r="AN19" s="126"/>
      <c r="AO19" s="126"/>
      <c r="AP19" s="126"/>
    </row>
    <row r="20" spans="1:48" ht="17.45" customHeight="1" x14ac:dyDescent="0.2">
      <c r="A20" s="80" t="s">
        <v>19</v>
      </c>
      <c r="B20" s="89" t="s">
        <v>297</v>
      </c>
      <c r="C20" s="51" t="s">
        <v>112</v>
      </c>
      <c r="D20" s="17">
        <f t="shared" si="0"/>
        <v>27</v>
      </c>
      <c r="E20" s="14">
        <f t="shared" si="1"/>
        <v>3</v>
      </c>
      <c r="F20" s="25" t="s">
        <v>216</v>
      </c>
      <c r="G20" s="25"/>
      <c r="H20" s="25"/>
      <c r="I20" s="25"/>
      <c r="J20" s="25"/>
      <c r="K20" s="25"/>
      <c r="L20" s="25"/>
      <c r="M20" s="126"/>
      <c r="N20" s="126"/>
      <c r="O20" s="126"/>
      <c r="P20" s="126"/>
      <c r="Q20" s="126"/>
      <c r="R20" s="126"/>
      <c r="S20" s="25"/>
      <c r="T20" s="25"/>
      <c r="U20" s="25"/>
      <c r="V20" s="25"/>
      <c r="W20" s="25"/>
      <c r="X20" s="25"/>
      <c r="Y20" s="126">
        <v>9</v>
      </c>
      <c r="Z20" s="126"/>
      <c r="AA20" s="126">
        <v>18</v>
      </c>
      <c r="AB20" s="126"/>
      <c r="AC20" s="126" t="s">
        <v>68</v>
      </c>
      <c r="AD20" s="126">
        <v>3</v>
      </c>
      <c r="AE20" s="25"/>
      <c r="AF20" s="25"/>
      <c r="AG20" s="25"/>
      <c r="AH20" s="25"/>
      <c r="AI20" s="25"/>
      <c r="AJ20" s="25"/>
      <c r="AK20" s="126"/>
      <c r="AL20" s="126"/>
      <c r="AM20" s="126"/>
      <c r="AN20" s="126"/>
      <c r="AO20" s="126"/>
      <c r="AP20" s="126"/>
    </row>
    <row r="21" spans="1:48" ht="17.45" customHeight="1" x14ac:dyDescent="0.2">
      <c r="A21" s="80" t="s">
        <v>20</v>
      </c>
      <c r="B21" s="89" t="s">
        <v>298</v>
      </c>
      <c r="C21" s="51" t="s">
        <v>115</v>
      </c>
      <c r="D21" s="17">
        <f t="shared" si="0"/>
        <v>27</v>
      </c>
      <c r="E21" s="14">
        <f t="shared" si="1"/>
        <v>3</v>
      </c>
      <c r="F21" s="25" t="s">
        <v>216</v>
      </c>
      <c r="G21" s="25"/>
      <c r="H21" s="25"/>
      <c r="I21" s="25"/>
      <c r="J21" s="25"/>
      <c r="K21" s="25"/>
      <c r="L21" s="25"/>
      <c r="M21" s="126"/>
      <c r="N21" s="126"/>
      <c r="O21" s="126"/>
      <c r="P21" s="126"/>
      <c r="Q21" s="126"/>
      <c r="R21" s="126"/>
      <c r="S21" s="25"/>
      <c r="T21" s="25"/>
      <c r="U21" s="25"/>
      <c r="V21" s="25"/>
      <c r="W21" s="25"/>
      <c r="X21" s="25"/>
      <c r="Y21" s="126">
        <v>9</v>
      </c>
      <c r="Z21" s="126"/>
      <c r="AA21" s="126">
        <v>18</v>
      </c>
      <c r="AB21" s="126"/>
      <c r="AC21" s="126" t="s">
        <v>68</v>
      </c>
      <c r="AD21" s="126">
        <v>3</v>
      </c>
      <c r="AE21" s="25"/>
      <c r="AF21" s="25"/>
      <c r="AG21" s="25"/>
      <c r="AH21" s="25"/>
      <c r="AI21" s="25"/>
      <c r="AJ21" s="25"/>
      <c r="AK21" s="126"/>
      <c r="AL21" s="126"/>
      <c r="AM21" s="126"/>
      <c r="AN21" s="126"/>
      <c r="AO21" s="126"/>
      <c r="AP21" s="126"/>
    </row>
    <row r="22" spans="1:48" s="270" customFormat="1" ht="17.45" customHeight="1" x14ac:dyDescent="0.2">
      <c r="A22" s="17" t="s">
        <v>21</v>
      </c>
      <c r="B22" s="271" t="s">
        <v>424</v>
      </c>
      <c r="C22" s="272" t="s">
        <v>366</v>
      </c>
      <c r="D22" s="17">
        <f>SUM(G22:J22, M22:P22, S22:V22,Y22:AB22,AE22:AH22,AK22:AN22)</f>
        <v>18</v>
      </c>
      <c r="E22" s="14">
        <f>L22+R22+X22+AD22+AJ22+AP22</f>
        <v>2</v>
      </c>
      <c r="F22" s="268" t="s">
        <v>65</v>
      </c>
      <c r="G22" s="268"/>
      <c r="H22" s="268"/>
      <c r="I22" s="268"/>
      <c r="J22" s="268"/>
      <c r="K22" s="268"/>
      <c r="L22" s="268"/>
      <c r="M22" s="267"/>
      <c r="N22" s="267"/>
      <c r="O22" s="267"/>
      <c r="P22" s="267"/>
      <c r="Q22" s="267"/>
      <c r="R22" s="267"/>
      <c r="S22" s="268"/>
      <c r="T22" s="268"/>
      <c r="U22" s="268"/>
      <c r="V22" s="268"/>
      <c r="W22" s="268"/>
      <c r="X22" s="268"/>
      <c r="Y22" s="267"/>
      <c r="Z22" s="267"/>
      <c r="AA22" s="267"/>
      <c r="AB22" s="267">
        <v>18</v>
      </c>
      <c r="AC22" s="267" t="s">
        <v>65</v>
      </c>
      <c r="AD22" s="267">
        <v>2</v>
      </c>
      <c r="AE22" s="268"/>
      <c r="AF22" s="268"/>
      <c r="AG22" s="268"/>
      <c r="AH22" s="268"/>
      <c r="AI22" s="268"/>
      <c r="AJ22" s="268"/>
      <c r="AK22" s="267"/>
      <c r="AL22" s="267"/>
      <c r="AM22" s="267"/>
      <c r="AN22" s="267"/>
      <c r="AO22" s="267"/>
      <c r="AP22" s="267"/>
      <c r="AV22" s="273"/>
    </row>
    <row r="23" spans="1:48" ht="17.45" customHeight="1" x14ac:dyDescent="0.2">
      <c r="A23" s="17" t="s">
        <v>22</v>
      </c>
      <c r="B23" s="89" t="s">
        <v>299</v>
      </c>
      <c r="C23" s="51" t="s">
        <v>233</v>
      </c>
      <c r="D23" s="17">
        <f t="shared" si="0"/>
        <v>18</v>
      </c>
      <c r="E23" s="14">
        <f t="shared" si="1"/>
        <v>2</v>
      </c>
      <c r="F23" s="25" t="s">
        <v>65</v>
      </c>
      <c r="G23" s="25"/>
      <c r="H23" s="25"/>
      <c r="I23" s="25"/>
      <c r="J23" s="25"/>
      <c r="K23" s="25"/>
      <c r="L23" s="25"/>
      <c r="M23" s="126"/>
      <c r="N23" s="126"/>
      <c r="O23" s="126"/>
      <c r="P23" s="126"/>
      <c r="Q23" s="126"/>
      <c r="R23" s="126"/>
      <c r="S23" s="25"/>
      <c r="T23" s="25"/>
      <c r="U23" s="25"/>
      <c r="V23" s="25"/>
      <c r="W23" s="25"/>
      <c r="X23" s="25"/>
      <c r="Y23" s="126"/>
      <c r="Z23" s="126"/>
      <c r="AA23" s="126">
        <v>18</v>
      </c>
      <c r="AB23" s="126"/>
      <c r="AC23" s="126" t="s">
        <v>65</v>
      </c>
      <c r="AD23" s="126">
        <v>2</v>
      </c>
      <c r="AE23" s="25"/>
      <c r="AF23" s="25"/>
      <c r="AG23" s="25"/>
      <c r="AH23" s="25"/>
      <c r="AI23" s="25"/>
      <c r="AJ23" s="25"/>
      <c r="AK23" s="126"/>
      <c r="AL23" s="126"/>
      <c r="AM23" s="126"/>
      <c r="AN23" s="126"/>
      <c r="AO23" s="126"/>
      <c r="AP23" s="126"/>
    </row>
    <row r="24" spans="1:48" ht="17.45" customHeight="1" x14ac:dyDescent="0.2">
      <c r="A24" s="17" t="s">
        <v>23</v>
      </c>
      <c r="B24" s="89" t="s">
        <v>300</v>
      </c>
      <c r="C24" s="51" t="s">
        <v>234</v>
      </c>
      <c r="D24" s="17">
        <f t="shared" si="0"/>
        <v>18</v>
      </c>
      <c r="E24" s="14">
        <f t="shared" si="1"/>
        <v>2</v>
      </c>
      <c r="F24" s="25" t="s">
        <v>65</v>
      </c>
      <c r="G24" s="25"/>
      <c r="H24" s="25"/>
      <c r="I24" s="25"/>
      <c r="J24" s="25"/>
      <c r="K24" s="25"/>
      <c r="L24" s="25"/>
      <c r="M24" s="126"/>
      <c r="N24" s="126"/>
      <c r="O24" s="126"/>
      <c r="P24" s="126"/>
      <c r="Q24" s="126"/>
      <c r="R24" s="126"/>
      <c r="S24" s="25"/>
      <c r="T24" s="25"/>
      <c r="U24" s="25"/>
      <c r="V24" s="25"/>
      <c r="W24" s="25"/>
      <c r="X24" s="25"/>
      <c r="Y24" s="126"/>
      <c r="Z24" s="126"/>
      <c r="AA24" s="126"/>
      <c r="AB24" s="126"/>
      <c r="AC24" s="126"/>
      <c r="AD24" s="126"/>
      <c r="AE24" s="25"/>
      <c r="AF24" s="25"/>
      <c r="AG24" s="25">
        <v>18</v>
      </c>
      <c r="AH24" s="25"/>
      <c r="AI24" s="25" t="s">
        <v>65</v>
      </c>
      <c r="AJ24" s="25">
        <v>2</v>
      </c>
      <c r="AK24" s="126"/>
      <c r="AL24" s="126"/>
      <c r="AM24" s="126"/>
      <c r="AN24" s="126"/>
      <c r="AO24" s="126"/>
      <c r="AP24" s="126"/>
    </row>
    <row r="25" spans="1:48" ht="17.45" customHeight="1" x14ac:dyDescent="0.2">
      <c r="A25" s="17" t="s">
        <v>24</v>
      </c>
      <c r="B25" s="89" t="s">
        <v>301</v>
      </c>
      <c r="C25" s="51" t="s">
        <v>113</v>
      </c>
      <c r="D25" s="17">
        <f t="shared" si="0"/>
        <v>27</v>
      </c>
      <c r="E25" s="14">
        <f t="shared" si="1"/>
        <v>3</v>
      </c>
      <c r="F25" s="25" t="s">
        <v>68</v>
      </c>
      <c r="G25" s="25"/>
      <c r="H25" s="25"/>
      <c r="I25" s="25"/>
      <c r="J25" s="25"/>
      <c r="K25" s="25"/>
      <c r="L25" s="25"/>
      <c r="M25" s="126"/>
      <c r="N25" s="126"/>
      <c r="O25" s="126"/>
      <c r="P25" s="126"/>
      <c r="Q25" s="126"/>
      <c r="R25" s="126"/>
      <c r="S25" s="25"/>
      <c r="T25" s="25"/>
      <c r="U25" s="25"/>
      <c r="V25" s="25"/>
      <c r="W25" s="25"/>
      <c r="X25" s="25"/>
      <c r="Y25" s="126"/>
      <c r="Z25" s="126"/>
      <c r="AA25" s="126"/>
      <c r="AB25" s="126"/>
      <c r="AC25" s="126"/>
      <c r="AD25" s="126"/>
      <c r="AE25" s="25">
        <v>9</v>
      </c>
      <c r="AF25" s="25"/>
      <c r="AG25" s="25">
        <v>18</v>
      </c>
      <c r="AH25" s="25"/>
      <c r="AI25" s="25" t="s">
        <v>68</v>
      </c>
      <c r="AJ25" s="25">
        <v>3</v>
      </c>
      <c r="AK25" s="126"/>
      <c r="AL25" s="126"/>
      <c r="AM25" s="126"/>
      <c r="AN25" s="126"/>
      <c r="AO25" s="126"/>
      <c r="AP25" s="126"/>
    </row>
    <row r="26" spans="1:48" ht="17.45" customHeight="1" x14ac:dyDescent="0.2">
      <c r="A26" s="17" t="s">
        <v>25</v>
      </c>
      <c r="B26" s="89" t="s">
        <v>302</v>
      </c>
      <c r="C26" s="51" t="s">
        <v>116</v>
      </c>
      <c r="D26" s="17">
        <f t="shared" si="0"/>
        <v>27</v>
      </c>
      <c r="E26" s="14">
        <f t="shared" si="1"/>
        <v>3</v>
      </c>
      <c r="F26" s="25" t="s">
        <v>68</v>
      </c>
      <c r="G26" s="25"/>
      <c r="H26" s="25"/>
      <c r="I26" s="25"/>
      <c r="J26" s="25"/>
      <c r="K26" s="25"/>
      <c r="L26" s="25"/>
      <c r="M26" s="126"/>
      <c r="N26" s="126"/>
      <c r="O26" s="126"/>
      <c r="P26" s="126"/>
      <c r="Q26" s="126"/>
      <c r="R26" s="126"/>
      <c r="S26" s="25"/>
      <c r="T26" s="25"/>
      <c r="U26" s="25"/>
      <c r="V26" s="25"/>
      <c r="W26" s="25"/>
      <c r="X26" s="25"/>
      <c r="Y26" s="126"/>
      <c r="Z26" s="126"/>
      <c r="AA26" s="126"/>
      <c r="AB26" s="126"/>
      <c r="AC26" s="126"/>
      <c r="AD26" s="126"/>
      <c r="AE26" s="25">
        <v>9</v>
      </c>
      <c r="AF26" s="25"/>
      <c r="AG26" s="25">
        <v>18</v>
      </c>
      <c r="AH26" s="25"/>
      <c r="AI26" s="25" t="s">
        <v>68</v>
      </c>
      <c r="AJ26" s="25">
        <v>3</v>
      </c>
      <c r="AK26" s="126"/>
      <c r="AL26" s="126"/>
      <c r="AM26" s="126"/>
      <c r="AN26" s="126"/>
      <c r="AO26" s="126"/>
      <c r="AP26" s="126"/>
    </row>
    <row r="27" spans="1:48" ht="17.45" customHeight="1" x14ac:dyDescent="0.2">
      <c r="A27" s="17" t="s">
        <v>26</v>
      </c>
      <c r="B27" s="89" t="s">
        <v>303</v>
      </c>
      <c r="C27" s="51" t="s">
        <v>118</v>
      </c>
      <c r="D27" s="17">
        <f t="shared" si="0"/>
        <v>18</v>
      </c>
      <c r="E27" s="14">
        <f t="shared" si="1"/>
        <v>3</v>
      </c>
      <c r="F27" s="25" t="s">
        <v>68</v>
      </c>
      <c r="G27" s="25"/>
      <c r="H27" s="25"/>
      <c r="I27" s="25"/>
      <c r="J27" s="25"/>
      <c r="K27" s="25"/>
      <c r="L27" s="25"/>
      <c r="M27" s="126"/>
      <c r="N27" s="126"/>
      <c r="O27" s="126"/>
      <c r="P27" s="126"/>
      <c r="Q27" s="126"/>
      <c r="R27" s="126"/>
      <c r="S27" s="25"/>
      <c r="T27" s="25"/>
      <c r="U27" s="25"/>
      <c r="V27" s="25"/>
      <c r="W27" s="25"/>
      <c r="X27" s="25"/>
      <c r="Y27" s="126"/>
      <c r="Z27" s="126"/>
      <c r="AA27" s="126"/>
      <c r="AB27" s="126"/>
      <c r="AC27" s="126"/>
      <c r="AD27" s="126"/>
      <c r="AE27" s="25">
        <v>9</v>
      </c>
      <c r="AF27" s="25"/>
      <c r="AG27" s="25"/>
      <c r="AH27" s="25">
        <v>9</v>
      </c>
      <c r="AI27" s="25" t="s">
        <v>68</v>
      </c>
      <c r="AJ27" s="25">
        <v>3</v>
      </c>
      <c r="AK27" s="126"/>
      <c r="AL27" s="126"/>
      <c r="AM27" s="126"/>
      <c r="AN27" s="126"/>
      <c r="AO27" s="126"/>
      <c r="AP27" s="249"/>
    </row>
    <row r="28" spans="1:48" ht="17.45" customHeight="1" x14ac:dyDescent="0.2">
      <c r="A28" s="17" t="s">
        <v>27</v>
      </c>
      <c r="B28" s="89" t="s">
        <v>304</v>
      </c>
      <c r="C28" s="51" t="s">
        <v>219</v>
      </c>
      <c r="D28" s="17">
        <f t="shared" si="0"/>
        <v>9</v>
      </c>
      <c r="E28" s="14">
        <f t="shared" si="1"/>
        <v>2</v>
      </c>
      <c r="F28" s="25" t="s">
        <v>65</v>
      </c>
      <c r="G28" s="25"/>
      <c r="H28" s="25"/>
      <c r="I28" s="25"/>
      <c r="J28" s="25"/>
      <c r="K28" s="25"/>
      <c r="L28" s="25"/>
      <c r="M28" s="126"/>
      <c r="N28" s="126"/>
      <c r="O28" s="126"/>
      <c r="P28" s="126"/>
      <c r="Q28" s="126"/>
      <c r="R28" s="126"/>
      <c r="S28" s="25"/>
      <c r="T28" s="25"/>
      <c r="U28" s="25"/>
      <c r="V28" s="25"/>
      <c r="W28" s="25"/>
      <c r="X28" s="25"/>
      <c r="Y28" s="126"/>
      <c r="Z28" s="126"/>
      <c r="AA28" s="126"/>
      <c r="AB28" s="126"/>
      <c r="AC28" s="126"/>
      <c r="AD28" s="126"/>
      <c r="AE28" s="25"/>
      <c r="AF28" s="25"/>
      <c r="AG28" s="25">
        <v>9</v>
      </c>
      <c r="AH28" s="25"/>
      <c r="AI28" s="25" t="s">
        <v>65</v>
      </c>
      <c r="AJ28" s="25">
        <v>2</v>
      </c>
      <c r="AK28" s="126"/>
      <c r="AL28" s="126"/>
      <c r="AM28" s="126"/>
      <c r="AN28" s="126"/>
      <c r="AO28" s="126"/>
      <c r="AP28" s="126"/>
    </row>
    <row r="29" spans="1:48" ht="17.45" customHeight="1" x14ac:dyDescent="0.2">
      <c r="A29" s="17" t="s">
        <v>28</v>
      </c>
      <c r="B29" s="89" t="s">
        <v>305</v>
      </c>
      <c r="C29" s="51" t="s">
        <v>218</v>
      </c>
      <c r="D29" s="17">
        <f t="shared" si="0"/>
        <v>27</v>
      </c>
      <c r="E29" s="14">
        <f t="shared" si="1"/>
        <v>3</v>
      </c>
      <c r="F29" s="25" t="s">
        <v>68</v>
      </c>
      <c r="G29" s="25"/>
      <c r="H29" s="25"/>
      <c r="I29" s="25"/>
      <c r="J29" s="25"/>
      <c r="K29" s="25"/>
      <c r="L29" s="25"/>
      <c r="M29" s="126"/>
      <c r="N29" s="126"/>
      <c r="O29" s="126"/>
      <c r="P29" s="126"/>
      <c r="Q29" s="126"/>
      <c r="R29" s="126"/>
      <c r="S29" s="25"/>
      <c r="T29" s="25"/>
      <c r="U29" s="25"/>
      <c r="V29" s="25"/>
      <c r="W29" s="25"/>
      <c r="X29" s="25"/>
      <c r="Y29" s="126"/>
      <c r="Z29" s="126"/>
      <c r="AA29" s="126"/>
      <c r="AB29" s="126"/>
      <c r="AC29" s="126"/>
      <c r="AD29" s="126"/>
      <c r="AE29" s="25"/>
      <c r="AF29" s="25"/>
      <c r="AG29" s="25"/>
      <c r="AH29" s="25"/>
      <c r="AI29" s="25"/>
      <c r="AJ29" s="25"/>
      <c r="AK29" s="126">
        <v>18</v>
      </c>
      <c r="AL29" s="126"/>
      <c r="AM29" s="126">
        <v>9</v>
      </c>
      <c r="AN29" s="126"/>
      <c r="AO29" s="126" t="s">
        <v>68</v>
      </c>
      <c r="AP29" s="249">
        <v>3</v>
      </c>
    </row>
    <row r="30" spans="1:48" ht="25.5" x14ac:dyDescent="0.2">
      <c r="A30" s="17" t="s">
        <v>29</v>
      </c>
      <c r="B30" s="89" t="s">
        <v>306</v>
      </c>
      <c r="C30" s="51" t="s">
        <v>117</v>
      </c>
      <c r="D30" s="17">
        <f t="shared" si="0"/>
        <v>27</v>
      </c>
      <c r="E30" s="14">
        <f t="shared" si="1"/>
        <v>4</v>
      </c>
      <c r="F30" s="25" t="s">
        <v>68</v>
      </c>
      <c r="G30" s="25"/>
      <c r="H30" s="25"/>
      <c r="I30" s="25"/>
      <c r="J30" s="25"/>
      <c r="K30" s="25"/>
      <c r="L30" s="25"/>
      <c r="M30" s="126"/>
      <c r="N30" s="126"/>
      <c r="O30" s="126"/>
      <c r="P30" s="126"/>
      <c r="Q30" s="126"/>
      <c r="R30" s="126"/>
      <c r="S30" s="25"/>
      <c r="T30" s="25"/>
      <c r="U30" s="25"/>
      <c r="V30" s="25"/>
      <c r="W30" s="25"/>
      <c r="X30" s="25"/>
      <c r="Y30" s="126"/>
      <c r="Z30" s="126"/>
      <c r="AA30" s="126"/>
      <c r="AB30" s="126"/>
      <c r="AC30" s="126"/>
      <c r="AD30" s="126"/>
      <c r="AE30" s="25"/>
      <c r="AF30" s="25"/>
      <c r="AG30" s="25"/>
      <c r="AH30" s="25"/>
      <c r="AI30" s="25"/>
      <c r="AJ30" s="25"/>
      <c r="AK30" s="126">
        <v>9</v>
      </c>
      <c r="AL30" s="126"/>
      <c r="AM30" s="126">
        <v>18</v>
      </c>
      <c r="AN30" s="126"/>
      <c r="AO30" s="126" t="s">
        <v>68</v>
      </c>
      <c r="AP30" s="249">
        <v>4</v>
      </c>
    </row>
    <row r="31" spans="1:48" ht="25.5" x14ac:dyDescent="0.2">
      <c r="A31" s="17" t="s">
        <v>30</v>
      </c>
      <c r="B31" s="89" t="s">
        <v>307</v>
      </c>
      <c r="C31" s="51" t="s">
        <v>114</v>
      </c>
      <c r="D31" s="17">
        <f t="shared" si="0"/>
        <v>27</v>
      </c>
      <c r="E31" s="14">
        <f t="shared" si="1"/>
        <v>4</v>
      </c>
      <c r="F31" s="25" t="s">
        <v>68</v>
      </c>
      <c r="G31" s="25"/>
      <c r="H31" s="25"/>
      <c r="I31" s="25"/>
      <c r="J31" s="25"/>
      <c r="K31" s="25"/>
      <c r="L31" s="25"/>
      <c r="M31" s="126"/>
      <c r="N31" s="126"/>
      <c r="O31" s="126"/>
      <c r="P31" s="126"/>
      <c r="Q31" s="126"/>
      <c r="R31" s="126"/>
      <c r="S31" s="25"/>
      <c r="T31" s="25"/>
      <c r="U31" s="25"/>
      <c r="V31" s="25"/>
      <c r="W31" s="25"/>
      <c r="X31" s="25"/>
      <c r="Y31" s="126"/>
      <c r="Z31" s="126"/>
      <c r="AA31" s="126"/>
      <c r="AB31" s="126"/>
      <c r="AC31" s="126"/>
      <c r="AD31" s="126"/>
      <c r="AE31" s="25"/>
      <c r="AF31" s="25"/>
      <c r="AG31" s="25"/>
      <c r="AH31" s="25"/>
      <c r="AI31" s="25"/>
      <c r="AJ31" s="25"/>
      <c r="AK31" s="126">
        <v>9</v>
      </c>
      <c r="AL31" s="126"/>
      <c r="AM31" s="126">
        <v>18</v>
      </c>
      <c r="AN31" s="126"/>
      <c r="AO31" s="126" t="s">
        <v>68</v>
      </c>
      <c r="AP31" s="249">
        <v>4</v>
      </c>
    </row>
    <row r="32" spans="1:48" ht="22.5" customHeight="1" x14ac:dyDescent="0.2">
      <c r="A32" s="17" t="s">
        <v>31</v>
      </c>
      <c r="B32" s="344" t="s">
        <v>279</v>
      </c>
      <c r="C32" s="344"/>
      <c r="D32" s="131">
        <f t="shared" si="0"/>
        <v>9</v>
      </c>
      <c r="E32" s="15">
        <f t="shared" si="1"/>
        <v>1</v>
      </c>
      <c r="F32" s="122" t="s">
        <v>65</v>
      </c>
      <c r="G32" s="122"/>
      <c r="H32" s="122"/>
      <c r="I32" s="122"/>
      <c r="J32" s="122"/>
      <c r="K32" s="122"/>
      <c r="L32" s="122"/>
      <c r="M32" s="132"/>
      <c r="N32" s="132"/>
      <c r="O32" s="132"/>
      <c r="P32" s="132"/>
      <c r="Q32" s="132"/>
      <c r="R32" s="132"/>
      <c r="S32" s="122"/>
      <c r="T32" s="122"/>
      <c r="U32" s="122"/>
      <c r="V32" s="122"/>
      <c r="W32" s="122"/>
      <c r="X32" s="122"/>
      <c r="Y32" s="132"/>
      <c r="Z32" s="132"/>
      <c r="AA32" s="126">
        <v>9</v>
      </c>
      <c r="AB32" s="126"/>
      <c r="AC32" s="126" t="s">
        <v>65</v>
      </c>
      <c r="AD32" s="126">
        <v>1</v>
      </c>
      <c r="AE32" s="122"/>
      <c r="AF32" s="122"/>
      <c r="AG32" s="122"/>
      <c r="AH32" s="122"/>
      <c r="AI32" s="122"/>
      <c r="AJ32" s="122"/>
      <c r="AK32" s="132"/>
      <c r="AL32" s="132"/>
      <c r="AM32" s="132"/>
      <c r="AN32" s="132"/>
      <c r="AO32" s="132"/>
      <c r="AP32" s="249"/>
    </row>
    <row r="33" spans="1:42" ht="17.45" customHeight="1" x14ac:dyDescent="0.2">
      <c r="A33" s="20"/>
      <c r="B33" s="89" t="s">
        <v>284</v>
      </c>
      <c r="C33" s="51" t="s">
        <v>221</v>
      </c>
      <c r="D33" s="17">
        <f t="shared" si="0"/>
        <v>9</v>
      </c>
      <c r="E33" s="14">
        <f t="shared" si="1"/>
        <v>1</v>
      </c>
      <c r="F33" s="25" t="s">
        <v>65</v>
      </c>
      <c r="G33" s="25"/>
      <c r="H33" s="25"/>
      <c r="I33" s="25"/>
      <c r="J33" s="25"/>
      <c r="K33" s="25"/>
      <c r="L33" s="25"/>
      <c r="M33" s="126"/>
      <c r="N33" s="126"/>
      <c r="O33" s="126"/>
      <c r="P33" s="126"/>
      <c r="Q33" s="126"/>
      <c r="R33" s="126"/>
      <c r="S33" s="25"/>
      <c r="T33" s="25"/>
      <c r="U33" s="25"/>
      <c r="V33" s="25"/>
      <c r="W33" s="25"/>
      <c r="X33" s="25"/>
      <c r="Y33" s="126"/>
      <c r="Z33" s="126"/>
      <c r="AA33" s="126">
        <v>9</v>
      </c>
      <c r="AB33" s="126"/>
      <c r="AC33" s="126" t="s">
        <v>65</v>
      </c>
      <c r="AD33" s="126">
        <v>1</v>
      </c>
      <c r="AE33" s="25"/>
      <c r="AF33" s="25"/>
      <c r="AG33" s="25"/>
      <c r="AH33" s="25"/>
      <c r="AI33" s="25"/>
      <c r="AJ33" s="25"/>
      <c r="AK33" s="126"/>
      <c r="AL33" s="126"/>
      <c r="AM33" s="126"/>
      <c r="AN33" s="126"/>
      <c r="AO33" s="126"/>
      <c r="AP33" s="126"/>
    </row>
    <row r="34" spans="1:42" ht="17.45" customHeight="1" x14ac:dyDescent="0.2">
      <c r="A34" s="20"/>
      <c r="B34" s="89" t="s">
        <v>283</v>
      </c>
      <c r="C34" s="51" t="s">
        <v>225</v>
      </c>
      <c r="D34" s="17">
        <f t="shared" si="0"/>
        <v>9</v>
      </c>
      <c r="E34" s="14">
        <f t="shared" si="1"/>
        <v>1</v>
      </c>
      <c r="F34" s="25" t="s">
        <v>65</v>
      </c>
      <c r="G34" s="25"/>
      <c r="H34" s="25"/>
      <c r="I34" s="25"/>
      <c r="J34" s="25"/>
      <c r="K34" s="25"/>
      <c r="L34" s="25"/>
      <c r="M34" s="126"/>
      <c r="N34" s="126"/>
      <c r="O34" s="126"/>
      <c r="P34" s="126"/>
      <c r="Q34" s="126"/>
      <c r="R34" s="126"/>
      <c r="S34" s="25"/>
      <c r="T34" s="25"/>
      <c r="U34" s="25"/>
      <c r="V34" s="25"/>
      <c r="W34" s="25"/>
      <c r="X34" s="25"/>
      <c r="Y34" s="126"/>
      <c r="Z34" s="126"/>
      <c r="AA34" s="126">
        <v>9</v>
      </c>
      <c r="AB34" s="126"/>
      <c r="AC34" s="126" t="s">
        <v>65</v>
      </c>
      <c r="AD34" s="126">
        <v>1</v>
      </c>
      <c r="AE34" s="25"/>
      <c r="AF34" s="25"/>
      <c r="AG34" s="25"/>
      <c r="AH34" s="25"/>
      <c r="AI34" s="25"/>
      <c r="AJ34" s="25"/>
      <c r="AK34" s="126"/>
      <c r="AL34" s="126"/>
      <c r="AM34" s="126"/>
      <c r="AN34" s="126"/>
      <c r="AO34" s="126"/>
      <c r="AP34" s="126"/>
    </row>
    <row r="35" spans="1:42" ht="17.45" customHeight="1" x14ac:dyDescent="0.2">
      <c r="A35" s="20"/>
      <c r="B35" s="89" t="s">
        <v>282</v>
      </c>
      <c r="C35" s="51" t="s">
        <v>222</v>
      </c>
      <c r="D35" s="17">
        <f t="shared" si="0"/>
        <v>9</v>
      </c>
      <c r="E35" s="14">
        <f t="shared" si="1"/>
        <v>1</v>
      </c>
      <c r="F35" s="25" t="s">
        <v>65</v>
      </c>
      <c r="G35" s="25"/>
      <c r="H35" s="25"/>
      <c r="I35" s="25"/>
      <c r="J35" s="25"/>
      <c r="K35" s="25"/>
      <c r="L35" s="25"/>
      <c r="M35" s="126"/>
      <c r="N35" s="126"/>
      <c r="O35" s="126"/>
      <c r="P35" s="126"/>
      <c r="Q35" s="126"/>
      <c r="R35" s="126"/>
      <c r="S35" s="25"/>
      <c r="T35" s="25"/>
      <c r="U35" s="25"/>
      <c r="V35" s="25"/>
      <c r="W35" s="25"/>
      <c r="X35" s="25"/>
      <c r="Y35" s="126"/>
      <c r="Z35" s="126"/>
      <c r="AA35" s="126">
        <v>9</v>
      </c>
      <c r="AB35" s="126"/>
      <c r="AC35" s="126" t="s">
        <v>65</v>
      </c>
      <c r="AD35" s="126">
        <v>1</v>
      </c>
      <c r="AE35" s="25"/>
      <c r="AF35" s="25"/>
      <c r="AG35" s="25"/>
      <c r="AH35" s="25"/>
      <c r="AI35" s="25"/>
      <c r="AJ35" s="25"/>
      <c r="AK35" s="126"/>
      <c r="AL35" s="126"/>
      <c r="AM35" s="126"/>
      <c r="AN35" s="126"/>
      <c r="AO35" s="126"/>
      <c r="AP35" s="126"/>
    </row>
    <row r="36" spans="1:42" ht="17.45" customHeight="1" x14ac:dyDescent="0.2">
      <c r="A36" s="20"/>
      <c r="B36" s="89" t="s">
        <v>281</v>
      </c>
      <c r="C36" s="51" t="s">
        <v>224</v>
      </c>
      <c r="D36" s="17">
        <f t="shared" si="0"/>
        <v>9</v>
      </c>
      <c r="E36" s="14">
        <f t="shared" si="1"/>
        <v>1</v>
      </c>
      <c r="F36" s="25" t="s">
        <v>65</v>
      </c>
      <c r="G36" s="25"/>
      <c r="H36" s="25"/>
      <c r="I36" s="25"/>
      <c r="J36" s="25"/>
      <c r="K36" s="25"/>
      <c r="L36" s="25"/>
      <c r="M36" s="126"/>
      <c r="N36" s="126"/>
      <c r="O36" s="126"/>
      <c r="P36" s="126"/>
      <c r="Q36" s="126"/>
      <c r="R36" s="126"/>
      <c r="S36" s="25"/>
      <c r="T36" s="25"/>
      <c r="U36" s="25"/>
      <c r="V36" s="25"/>
      <c r="W36" s="25"/>
      <c r="X36" s="25"/>
      <c r="Y36" s="126"/>
      <c r="Z36" s="126"/>
      <c r="AA36" s="126">
        <v>9</v>
      </c>
      <c r="AB36" s="126"/>
      <c r="AC36" s="126" t="s">
        <v>65</v>
      </c>
      <c r="AD36" s="126">
        <v>1</v>
      </c>
      <c r="AE36" s="25"/>
      <c r="AF36" s="25"/>
      <c r="AG36" s="25"/>
      <c r="AH36" s="25"/>
      <c r="AI36" s="25"/>
      <c r="AJ36" s="25"/>
      <c r="AK36" s="126"/>
      <c r="AL36" s="126"/>
      <c r="AM36" s="126"/>
      <c r="AN36" s="126"/>
      <c r="AO36" s="126"/>
      <c r="AP36" s="126"/>
    </row>
    <row r="37" spans="1:42" ht="17.45" customHeight="1" x14ac:dyDescent="0.2">
      <c r="A37" s="20"/>
      <c r="B37" s="89" t="s">
        <v>280</v>
      </c>
      <c r="C37" s="51" t="s">
        <v>223</v>
      </c>
      <c r="D37" s="17">
        <f t="shared" si="0"/>
        <v>9</v>
      </c>
      <c r="E37" s="14">
        <f t="shared" si="1"/>
        <v>1</v>
      </c>
      <c r="F37" s="25" t="s">
        <v>65</v>
      </c>
      <c r="G37" s="25"/>
      <c r="H37" s="25"/>
      <c r="I37" s="25"/>
      <c r="J37" s="25"/>
      <c r="K37" s="25"/>
      <c r="L37" s="25"/>
      <c r="M37" s="126"/>
      <c r="N37" s="126"/>
      <c r="O37" s="126"/>
      <c r="P37" s="126"/>
      <c r="Q37" s="126"/>
      <c r="R37" s="126"/>
      <c r="S37" s="25"/>
      <c r="T37" s="25"/>
      <c r="U37" s="25"/>
      <c r="V37" s="25"/>
      <c r="W37" s="25"/>
      <c r="X37" s="25"/>
      <c r="Y37" s="126"/>
      <c r="Z37" s="126"/>
      <c r="AA37" s="126">
        <v>9</v>
      </c>
      <c r="AB37" s="126"/>
      <c r="AC37" s="126" t="s">
        <v>65</v>
      </c>
      <c r="AD37" s="126">
        <v>1</v>
      </c>
      <c r="AE37" s="25"/>
      <c r="AF37" s="25"/>
      <c r="AG37" s="25"/>
      <c r="AH37" s="25"/>
      <c r="AI37" s="25"/>
      <c r="AJ37" s="25"/>
      <c r="AK37" s="126"/>
      <c r="AL37" s="126"/>
      <c r="AM37" s="126"/>
      <c r="AN37" s="126"/>
      <c r="AO37" s="126"/>
      <c r="AP37" s="126"/>
    </row>
    <row r="38" spans="1:42" ht="18" customHeight="1" x14ac:dyDescent="0.2">
      <c r="A38" s="342" t="s">
        <v>311</v>
      </c>
      <c r="B38" s="342"/>
      <c r="C38" s="342"/>
      <c r="D38" s="133">
        <f>SUM(D7:D32)</f>
        <v>513</v>
      </c>
      <c r="E38" s="133">
        <f>SUM(E7:E32)</f>
        <v>63</v>
      </c>
      <c r="F38" s="133" t="s">
        <v>309</v>
      </c>
      <c r="G38" s="133">
        <f t="shared" ref="G38:AP38" si="2">SUM(G7:G32)</f>
        <v>9</v>
      </c>
      <c r="H38" s="133">
        <f t="shared" si="2"/>
        <v>0</v>
      </c>
      <c r="I38" s="133">
        <f t="shared" si="2"/>
        <v>45</v>
      </c>
      <c r="J38" s="133">
        <f t="shared" si="2"/>
        <v>0</v>
      </c>
      <c r="K38" s="133" t="s">
        <v>110</v>
      </c>
      <c r="L38" s="133">
        <f t="shared" si="2"/>
        <v>6</v>
      </c>
      <c r="M38" s="132">
        <f t="shared" si="2"/>
        <v>45</v>
      </c>
      <c r="N38" s="132">
        <f t="shared" si="2"/>
        <v>0</v>
      </c>
      <c r="O38" s="132">
        <f t="shared" si="2"/>
        <v>63</v>
      </c>
      <c r="P38" s="132">
        <f t="shared" si="2"/>
        <v>0</v>
      </c>
      <c r="Q38" s="132" t="s">
        <v>110</v>
      </c>
      <c r="R38" s="132">
        <f t="shared" si="2"/>
        <v>12</v>
      </c>
      <c r="S38" s="133">
        <f t="shared" si="2"/>
        <v>0</v>
      </c>
      <c r="T38" s="133">
        <f t="shared" si="2"/>
        <v>0</v>
      </c>
      <c r="U38" s="133">
        <f t="shared" si="2"/>
        <v>36</v>
      </c>
      <c r="V38" s="133">
        <f t="shared" si="2"/>
        <v>0</v>
      </c>
      <c r="W38" s="133" t="s">
        <v>110</v>
      </c>
      <c r="X38" s="133">
        <f t="shared" si="2"/>
        <v>6</v>
      </c>
      <c r="Y38" s="132">
        <f t="shared" si="2"/>
        <v>18</v>
      </c>
      <c r="Z38" s="132">
        <f t="shared" si="2"/>
        <v>0</v>
      </c>
      <c r="AA38" s="132">
        <f t="shared" si="2"/>
        <v>99</v>
      </c>
      <c r="AB38" s="132">
        <f t="shared" si="2"/>
        <v>18</v>
      </c>
      <c r="AC38" s="132" t="s">
        <v>110</v>
      </c>
      <c r="AD38" s="132">
        <f t="shared" si="2"/>
        <v>15</v>
      </c>
      <c r="AE38" s="133">
        <f t="shared" si="2"/>
        <v>27</v>
      </c>
      <c r="AF38" s="133">
        <f t="shared" si="2"/>
        <v>0</v>
      </c>
      <c r="AG38" s="133">
        <f t="shared" si="2"/>
        <v>63</v>
      </c>
      <c r="AH38" s="133">
        <f t="shared" si="2"/>
        <v>9</v>
      </c>
      <c r="AI38" s="133" t="s">
        <v>110</v>
      </c>
      <c r="AJ38" s="133">
        <f t="shared" si="2"/>
        <v>13</v>
      </c>
      <c r="AK38" s="132">
        <f t="shared" si="2"/>
        <v>36</v>
      </c>
      <c r="AL38" s="132">
        <f t="shared" si="2"/>
        <v>0</v>
      </c>
      <c r="AM38" s="132">
        <f t="shared" si="2"/>
        <v>45</v>
      </c>
      <c r="AN38" s="132">
        <f t="shared" si="2"/>
        <v>0</v>
      </c>
      <c r="AO38" s="132" t="s">
        <v>110</v>
      </c>
      <c r="AP38" s="132">
        <f t="shared" si="2"/>
        <v>11</v>
      </c>
    </row>
    <row r="39" spans="1:42" ht="17.25" customHeight="1" x14ac:dyDescent="0.2">
      <c r="A39" s="348" t="s">
        <v>313</v>
      </c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</row>
    <row r="40" spans="1:42" ht="23.25" customHeight="1" x14ac:dyDescent="0.2">
      <c r="A40" s="17" t="s">
        <v>32</v>
      </c>
      <c r="B40" s="245" t="s">
        <v>195</v>
      </c>
      <c r="C40" s="245" t="s">
        <v>201</v>
      </c>
      <c r="D40" s="17">
        <f>SUM(G40:J40, M40:P40, S40:V40,Y40:AB40,AE40:AH40,AK40:AN40)</f>
        <v>18</v>
      </c>
      <c r="E40" s="14">
        <f>L40+R40+X40+AD40+AJ40+AP40</f>
        <v>2</v>
      </c>
      <c r="F40" s="247" t="s">
        <v>65</v>
      </c>
      <c r="G40" s="247"/>
      <c r="H40" s="247"/>
      <c r="I40" s="247"/>
      <c r="J40" s="247"/>
      <c r="K40" s="247"/>
      <c r="L40" s="247"/>
      <c r="M40" s="246"/>
      <c r="N40" s="246"/>
      <c r="O40" s="246"/>
      <c r="P40" s="246"/>
      <c r="Q40" s="246"/>
      <c r="R40" s="246"/>
      <c r="S40" s="247">
        <v>9</v>
      </c>
      <c r="T40" s="247">
        <v>9</v>
      </c>
      <c r="U40" s="247"/>
      <c r="V40" s="247"/>
      <c r="W40" s="247" t="s">
        <v>68</v>
      </c>
      <c r="X40" s="247">
        <v>2</v>
      </c>
      <c r="Y40" s="246"/>
      <c r="Z40" s="246"/>
      <c r="AA40" s="246"/>
      <c r="AB40" s="246"/>
      <c r="AC40" s="246"/>
      <c r="AD40" s="246"/>
      <c r="AE40" s="247"/>
      <c r="AF40" s="247"/>
      <c r="AG40" s="247"/>
      <c r="AH40" s="247"/>
      <c r="AI40" s="247"/>
      <c r="AJ40" s="247"/>
      <c r="AK40" s="246"/>
      <c r="AL40" s="246"/>
      <c r="AM40" s="246"/>
      <c r="AN40" s="246"/>
      <c r="AO40" s="246"/>
      <c r="AP40" s="246"/>
    </row>
    <row r="41" spans="1:42" ht="22.5" customHeight="1" x14ac:dyDescent="0.2">
      <c r="A41" s="17" t="s">
        <v>203</v>
      </c>
      <c r="B41" s="262" t="s">
        <v>228</v>
      </c>
      <c r="C41" s="262" t="s">
        <v>196</v>
      </c>
      <c r="D41" s="14">
        <f t="shared" ref="D41:D46" si="3">SUM(G41:J41, M41:P41, S41:V41,Y41:AB41,AE41:AH41,AK41:AN41)</f>
        <v>18</v>
      </c>
      <c r="E41" s="14">
        <f t="shared" ref="E41:E46" si="4">L41+R41+X41+AD41+AJ41+AP41</f>
        <v>2</v>
      </c>
      <c r="F41" s="16" t="s">
        <v>216</v>
      </c>
      <c r="G41" s="247"/>
      <c r="H41" s="247"/>
      <c r="I41" s="247"/>
      <c r="J41" s="247"/>
      <c r="K41" s="247"/>
      <c r="L41" s="247"/>
      <c r="M41" s="246"/>
      <c r="N41" s="246"/>
      <c r="O41" s="246"/>
      <c r="P41" s="246"/>
      <c r="Q41" s="246"/>
      <c r="R41" s="246"/>
      <c r="S41" s="247">
        <v>9</v>
      </c>
      <c r="T41" s="247">
        <v>9</v>
      </c>
      <c r="U41" s="247"/>
      <c r="V41" s="247"/>
      <c r="W41" s="247" t="s">
        <v>68</v>
      </c>
      <c r="X41" s="247">
        <v>2</v>
      </c>
      <c r="Y41" s="246"/>
      <c r="Z41" s="246"/>
      <c r="AA41" s="246"/>
      <c r="AB41" s="246"/>
      <c r="AC41" s="246"/>
      <c r="AD41" s="246"/>
      <c r="AE41" s="247"/>
      <c r="AF41" s="247"/>
      <c r="AG41" s="247"/>
      <c r="AH41" s="247"/>
      <c r="AI41" s="247"/>
      <c r="AJ41" s="247"/>
      <c r="AK41" s="246"/>
      <c r="AL41" s="246"/>
      <c r="AM41" s="246"/>
      <c r="AN41" s="246"/>
      <c r="AO41" s="246"/>
      <c r="AP41" s="246"/>
    </row>
    <row r="42" spans="1:42" ht="18.600000000000001" customHeight="1" x14ac:dyDescent="0.2">
      <c r="A42" s="17" t="s">
        <v>204</v>
      </c>
      <c r="B42" s="263" t="s">
        <v>395</v>
      </c>
      <c r="C42" s="262" t="s">
        <v>202</v>
      </c>
      <c r="D42" s="14">
        <f t="shared" si="3"/>
        <v>24</v>
      </c>
      <c r="E42" s="14">
        <f t="shared" si="4"/>
        <v>2</v>
      </c>
      <c r="F42" s="16" t="s">
        <v>216</v>
      </c>
      <c r="G42" s="250"/>
      <c r="H42" s="250"/>
      <c r="I42" s="250"/>
      <c r="J42" s="250"/>
      <c r="K42" s="250"/>
      <c r="L42" s="250"/>
      <c r="M42" s="251"/>
      <c r="N42" s="251"/>
      <c r="O42" s="251"/>
      <c r="P42" s="251"/>
      <c r="Q42" s="246"/>
      <c r="R42" s="246"/>
      <c r="S42" s="247">
        <v>9</v>
      </c>
      <c r="T42" s="16">
        <v>15</v>
      </c>
      <c r="U42" s="16"/>
      <c r="V42" s="16"/>
      <c r="W42" s="16" t="s">
        <v>68</v>
      </c>
      <c r="X42" s="16">
        <v>2</v>
      </c>
      <c r="Y42" s="249"/>
      <c r="Z42" s="249"/>
      <c r="AA42" s="249"/>
      <c r="AB42" s="249"/>
      <c r="AC42" s="249"/>
      <c r="AD42" s="249"/>
      <c r="AE42" s="247"/>
      <c r="AF42" s="247"/>
      <c r="AG42" s="247"/>
      <c r="AH42" s="247"/>
      <c r="AI42" s="247"/>
      <c r="AJ42" s="247"/>
      <c r="AK42" s="251"/>
      <c r="AL42" s="251"/>
      <c r="AM42" s="251"/>
      <c r="AN42" s="251"/>
      <c r="AO42" s="251"/>
      <c r="AP42" s="251"/>
    </row>
    <row r="43" spans="1:42" ht="18.600000000000001" customHeight="1" x14ac:dyDescent="0.2">
      <c r="A43" s="17" t="s">
        <v>206</v>
      </c>
      <c r="B43" s="263" t="s">
        <v>396</v>
      </c>
      <c r="C43" s="262" t="s">
        <v>227</v>
      </c>
      <c r="D43" s="14">
        <f t="shared" si="3"/>
        <v>45</v>
      </c>
      <c r="E43" s="14">
        <f t="shared" si="4"/>
        <v>4</v>
      </c>
      <c r="F43" s="16" t="s">
        <v>66</v>
      </c>
      <c r="G43" s="250"/>
      <c r="H43" s="250"/>
      <c r="I43" s="250"/>
      <c r="J43" s="250"/>
      <c r="K43" s="250"/>
      <c r="L43" s="250"/>
      <c r="M43" s="251"/>
      <c r="N43" s="251"/>
      <c r="O43" s="251"/>
      <c r="P43" s="251"/>
      <c r="Q43" s="246"/>
      <c r="R43" s="246"/>
      <c r="S43" s="247"/>
      <c r="T43" s="247"/>
      <c r="U43" s="247"/>
      <c r="V43" s="247"/>
      <c r="W43" s="247"/>
      <c r="X43" s="247"/>
      <c r="Y43" s="249">
        <v>9</v>
      </c>
      <c r="Z43" s="249"/>
      <c r="AA43" s="249">
        <v>36</v>
      </c>
      <c r="AB43" s="249"/>
      <c r="AC43" s="249" t="s">
        <v>66</v>
      </c>
      <c r="AD43" s="249">
        <v>4</v>
      </c>
      <c r="AE43" s="247"/>
      <c r="AF43" s="247"/>
      <c r="AG43" s="247"/>
      <c r="AH43" s="247"/>
      <c r="AI43" s="247"/>
      <c r="AJ43" s="247"/>
      <c r="AK43" s="251"/>
      <c r="AL43" s="251"/>
      <c r="AM43" s="251"/>
      <c r="AN43" s="249"/>
      <c r="AO43" s="251"/>
      <c r="AP43" s="251"/>
    </row>
    <row r="44" spans="1:42" ht="18.600000000000001" customHeight="1" x14ac:dyDescent="0.2">
      <c r="A44" s="17" t="s">
        <v>318</v>
      </c>
      <c r="B44" s="264" t="s">
        <v>397</v>
      </c>
      <c r="C44" s="262" t="s">
        <v>205</v>
      </c>
      <c r="D44" s="14">
        <f t="shared" si="3"/>
        <v>45</v>
      </c>
      <c r="E44" s="14">
        <f t="shared" si="4"/>
        <v>4</v>
      </c>
      <c r="F44" s="16" t="s">
        <v>66</v>
      </c>
      <c r="G44" s="250"/>
      <c r="H44" s="250"/>
      <c r="I44" s="250"/>
      <c r="J44" s="250"/>
      <c r="K44" s="250"/>
      <c r="L44" s="250"/>
      <c r="M44" s="251"/>
      <c r="N44" s="251"/>
      <c r="O44" s="251"/>
      <c r="P44" s="251"/>
      <c r="Q44" s="246"/>
      <c r="R44" s="246"/>
      <c r="S44" s="247"/>
      <c r="T44" s="247"/>
      <c r="U44" s="247"/>
      <c r="V44" s="247"/>
      <c r="W44" s="247"/>
      <c r="X44" s="247"/>
      <c r="Y44" s="246"/>
      <c r="Z44" s="246"/>
      <c r="AA44" s="246"/>
      <c r="AB44" s="246"/>
      <c r="AC44" s="246"/>
      <c r="AD44" s="246"/>
      <c r="AE44" s="16">
        <v>9</v>
      </c>
      <c r="AF44" s="16"/>
      <c r="AG44" s="16">
        <v>36</v>
      </c>
      <c r="AH44" s="16"/>
      <c r="AI44" s="247" t="s">
        <v>66</v>
      </c>
      <c r="AJ44" s="247">
        <v>4</v>
      </c>
      <c r="AK44" s="251"/>
      <c r="AL44" s="251"/>
      <c r="AM44" s="251"/>
      <c r="AN44" s="251"/>
      <c r="AO44" s="251"/>
      <c r="AP44" s="251"/>
    </row>
    <row r="45" spans="1:42" ht="18.600000000000001" customHeight="1" x14ac:dyDescent="0.2">
      <c r="A45" s="17" t="s">
        <v>319</v>
      </c>
      <c r="B45" s="264" t="s">
        <v>398</v>
      </c>
      <c r="C45" s="262" t="s">
        <v>399</v>
      </c>
      <c r="D45" s="14">
        <f t="shared" si="3"/>
        <v>18</v>
      </c>
      <c r="E45" s="14">
        <f t="shared" si="4"/>
        <v>1</v>
      </c>
      <c r="F45" s="16" t="s">
        <v>65</v>
      </c>
      <c r="G45" s="247"/>
      <c r="H45" s="247"/>
      <c r="I45" s="247"/>
      <c r="J45" s="247"/>
      <c r="K45" s="247"/>
      <c r="L45" s="247"/>
      <c r="M45" s="246"/>
      <c r="N45" s="246"/>
      <c r="O45" s="246"/>
      <c r="P45" s="246"/>
      <c r="Q45" s="246"/>
      <c r="R45" s="246"/>
      <c r="S45" s="247"/>
      <c r="T45" s="247"/>
      <c r="U45" s="247"/>
      <c r="V45" s="247"/>
      <c r="W45" s="247"/>
      <c r="X45" s="247"/>
      <c r="Y45" s="246"/>
      <c r="Z45" s="246"/>
      <c r="AA45" s="246"/>
      <c r="AB45" s="246"/>
      <c r="AC45" s="246"/>
      <c r="AD45" s="246"/>
      <c r="AE45" s="247"/>
      <c r="AF45" s="247"/>
      <c r="AG45" s="247"/>
      <c r="AH45" s="247"/>
      <c r="AI45" s="247"/>
      <c r="AJ45" s="247"/>
      <c r="AK45" s="249">
        <v>18</v>
      </c>
      <c r="AL45" s="249"/>
      <c r="AM45" s="249"/>
      <c r="AN45" s="249"/>
      <c r="AO45" s="249" t="s">
        <v>65</v>
      </c>
      <c r="AP45" s="249">
        <v>1</v>
      </c>
    </row>
    <row r="46" spans="1:42" ht="18.600000000000001" customHeight="1" x14ac:dyDescent="0.2">
      <c r="A46" s="17" t="s">
        <v>425</v>
      </c>
      <c r="B46" s="262" t="s">
        <v>197</v>
      </c>
      <c r="C46" s="262" t="s">
        <v>226</v>
      </c>
      <c r="D46" s="14">
        <f t="shared" si="3"/>
        <v>60</v>
      </c>
      <c r="E46" s="14">
        <f t="shared" si="4"/>
        <v>3</v>
      </c>
      <c r="F46" s="16" t="s">
        <v>65</v>
      </c>
      <c r="G46" s="247"/>
      <c r="H46" s="247"/>
      <c r="I46" s="247"/>
      <c r="J46" s="247"/>
      <c r="K46" s="247"/>
      <c r="L46" s="247"/>
      <c r="M46" s="246"/>
      <c r="N46" s="246"/>
      <c r="O46" s="246"/>
      <c r="P46" s="246"/>
      <c r="Q46" s="246"/>
      <c r="R46" s="246"/>
      <c r="S46" s="247"/>
      <c r="T46" s="247"/>
      <c r="U46" s="247"/>
      <c r="V46" s="247"/>
      <c r="W46" s="247"/>
      <c r="X46" s="247"/>
      <c r="Y46" s="246"/>
      <c r="Z46" s="246"/>
      <c r="AA46" s="246"/>
      <c r="AB46" s="246"/>
      <c r="AC46" s="246"/>
      <c r="AD46" s="246"/>
      <c r="AE46" s="247"/>
      <c r="AF46" s="247"/>
      <c r="AG46" s="247"/>
      <c r="AH46" s="247"/>
      <c r="AI46" s="247"/>
      <c r="AJ46" s="247"/>
      <c r="AK46" s="249"/>
      <c r="AL46" s="249"/>
      <c r="AM46" s="249"/>
      <c r="AN46" s="249">
        <v>60</v>
      </c>
      <c r="AO46" s="249" t="s">
        <v>65</v>
      </c>
      <c r="AP46" s="249">
        <v>3</v>
      </c>
    </row>
    <row r="47" spans="1:42" ht="19.5" customHeight="1" x14ac:dyDescent="0.2">
      <c r="A47" s="342" t="s">
        <v>310</v>
      </c>
      <c r="B47" s="342"/>
      <c r="C47" s="342"/>
      <c r="D47" s="52">
        <f>SUM(D40:D45)</f>
        <v>168</v>
      </c>
      <c r="E47" s="52">
        <f>SUM(E40:E46)</f>
        <v>18</v>
      </c>
      <c r="F47" s="138"/>
      <c r="G47" s="138"/>
      <c r="H47" s="138"/>
      <c r="I47" s="138"/>
      <c r="J47" s="138"/>
      <c r="K47" s="138"/>
      <c r="L47" s="138"/>
      <c r="M47" s="126"/>
      <c r="N47" s="126"/>
      <c r="O47" s="126"/>
      <c r="P47" s="126"/>
      <c r="Q47" s="126"/>
      <c r="R47" s="126"/>
      <c r="S47" s="138">
        <f>SUM(S40:S46)</f>
        <v>27</v>
      </c>
      <c r="T47" s="138">
        <f>SUM(T40:T46)</f>
        <v>33</v>
      </c>
      <c r="U47" s="138">
        <f>SUM(U40:U46)</f>
        <v>0</v>
      </c>
      <c r="V47" s="138">
        <f>SUM(V40:V46)</f>
        <v>0</v>
      </c>
      <c r="W47" s="138"/>
      <c r="X47" s="138">
        <f>SUM(X40:X46)</f>
        <v>6</v>
      </c>
      <c r="Y47" s="126">
        <f>SUM(Y40:Y46)</f>
        <v>9</v>
      </c>
      <c r="Z47" s="126">
        <f>SUM(Z40:Z46)</f>
        <v>0</v>
      </c>
      <c r="AA47" s="126">
        <f>SUM(AA40:AA46)</f>
        <v>36</v>
      </c>
      <c r="AB47" s="126">
        <f>SUM(AB40:AB46)</f>
        <v>0</v>
      </c>
      <c r="AC47" s="126"/>
      <c r="AD47" s="126">
        <f>SUM(AD40:AD46)</f>
        <v>4</v>
      </c>
      <c r="AE47" s="138">
        <f>SUM(AE40:AE46)</f>
        <v>9</v>
      </c>
      <c r="AF47" s="138">
        <f>SUM(AF40:AF46)</f>
        <v>0</v>
      </c>
      <c r="AG47" s="138">
        <f>SUM(AG40:AG46)</f>
        <v>36</v>
      </c>
      <c r="AH47" s="138">
        <f>SUM(AH40:AH46)</f>
        <v>0</v>
      </c>
      <c r="AI47" s="138"/>
      <c r="AJ47" s="138">
        <f>SUM(AJ40:AJ46)</f>
        <v>4</v>
      </c>
      <c r="AK47" s="126">
        <f>SUM(AK40:AK46)</f>
        <v>18</v>
      </c>
      <c r="AL47" s="126">
        <f>SUM(AL40:AL46)</f>
        <v>0</v>
      </c>
      <c r="AM47" s="126">
        <f>SUM(AM40:AM46)</f>
        <v>0</v>
      </c>
      <c r="AN47" s="126">
        <f>SUM(AN40:AN45)</f>
        <v>0</v>
      </c>
      <c r="AO47" s="126"/>
      <c r="AP47" s="126">
        <f>SUM(AP40:AP46)</f>
        <v>4</v>
      </c>
    </row>
    <row r="48" spans="1:42" ht="15" x14ac:dyDescent="0.2">
      <c r="A48" s="347" t="s">
        <v>320</v>
      </c>
      <c r="B48" s="347"/>
      <c r="C48" s="347"/>
      <c r="D48" s="343">
        <f>D38+D47</f>
        <v>681</v>
      </c>
      <c r="E48" s="343">
        <f>E38+E47</f>
        <v>81</v>
      </c>
      <c r="F48" s="343" t="s">
        <v>309</v>
      </c>
      <c r="G48" s="134">
        <f>G38+G47</f>
        <v>9</v>
      </c>
      <c r="H48" s="134">
        <f>H38+H47</f>
        <v>0</v>
      </c>
      <c r="I48" s="134">
        <f>I38+I47</f>
        <v>45</v>
      </c>
      <c r="J48" s="134">
        <f>J38+J47</f>
        <v>0</v>
      </c>
      <c r="K48" s="134" t="s">
        <v>110</v>
      </c>
      <c r="L48" s="134">
        <f>L47+L38</f>
        <v>6</v>
      </c>
      <c r="M48" s="135">
        <f>M38+M47</f>
        <v>45</v>
      </c>
      <c r="N48" s="135">
        <f>N38+N47</f>
        <v>0</v>
      </c>
      <c r="O48" s="135">
        <f>O38+O47</f>
        <v>63</v>
      </c>
      <c r="P48" s="135">
        <f>P38+P47</f>
        <v>0</v>
      </c>
      <c r="Q48" s="135" t="s">
        <v>110</v>
      </c>
      <c r="R48" s="135">
        <f>R47+R38</f>
        <v>12</v>
      </c>
      <c r="S48" s="136">
        <f>S38+S47</f>
        <v>27</v>
      </c>
      <c r="T48" s="134">
        <f>T38+T47</f>
        <v>33</v>
      </c>
      <c r="U48" s="134">
        <f>U38+U47</f>
        <v>36</v>
      </c>
      <c r="V48" s="134">
        <f>V38+V47</f>
        <v>0</v>
      </c>
      <c r="W48" s="134" t="s">
        <v>110</v>
      </c>
      <c r="X48" s="134">
        <f>X47+X38</f>
        <v>12</v>
      </c>
      <c r="Y48" s="135">
        <f>Y38+Y47</f>
        <v>27</v>
      </c>
      <c r="Z48" s="135">
        <f>Z38+Z47</f>
        <v>0</v>
      </c>
      <c r="AA48" s="135">
        <f>AA38+AA47</f>
        <v>135</v>
      </c>
      <c r="AB48" s="135">
        <f>AB38+AB47</f>
        <v>18</v>
      </c>
      <c r="AC48" s="135" t="s">
        <v>110</v>
      </c>
      <c r="AD48" s="135">
        <f>AD47+AD38</f>
        <v>19</v>
      </c>
      <c r="AE48" s="134">
        <f>AE38+AE47</f>
        <v>36</v>
      </c>
      <c r="AF48" s="134">
        <f>AF38+AF47</f>
        <v>0</v>
      </c>
      <c r="AG48" s="134">
        <f>AG38+AG47</f>
        <v>99</v>
      </c>
      <c r="AH48" s="134">
        <f>AH38+AH47</f>
        <v>9</v>
      </c>
      <c r="AI48" s="134" t="s">
        <v>110</v>
      </c>
      <c r="AJ48" s="134">
        <f>AJ47+AJ38</f>
        <v>17</v>
      </c>
      <c r="AK48" s="135">
        <f>AK38+AK47</f>
        <v>54</v>
      </c>
      <c r="AL48" s="135">
        <f>AL38+AL47</f>
        <v>0</v>
      </c>
      <c r="AM48" s="135">
        <f>AM38+AM47</f>
        <v>45</v>
      </c>
      <c r="AN48" s="135">
        <f>AN38+AN47</f>
        <v>0</v>
      </c>
      <c r="AO48" s="135" t="s">
        <v>110</v>
      </c>
      <c r="AP48" s="135">
        <f>AP47+AP38</f>
        <v>15</v>
      </c>
    </row>
    <row r="49" spans="1:42" ht="15" x14ac:dyDescent="0.2">
      <c r="A49" s="347"/>
      <c r="B49" s="347"/>
      <c r="C49" s="347"/>
      <c r="D49" s="343"/>
      <c r="E49" s="343"/>
      <c r="F49" s="343"/>
      <c r="G49" s="343">
        <f>SUM(G47:J47,G38:J38)</f>
        <v>54</v>
      </c>
      <c r="H49" s="343"/>
      <c r="I49" s="343"/>
      <c r="J49" s="343"/>
      <c r="K49" s="134"/>
      <c r="L49" s="134"/>
      <c r="M49" s="346">
        <f>SUM(M47:P47,M38:P38)</f>
        <v>108</v>
      </c>
      <c r="N49" s="346"/>
      <c r="O49" s="346"/>
      <c r="P49" s="346"/>
      <c r="Q49" s="135"/>
      <c r="R49" s="135"/>
      <c r="S49" s="343">
        <f>SUM(S47:V47,S38:V38)</f>
        <v>96</v>
      </c>
      <c r="T49" s="343"/>
      <c r="U49" s="343"/>
      <c r="V49" s="343"/>
      <c r="W49" s="134"/>
      <c r="X49" s="134"/>
      <c r="Y49" s="346">
        <f>SUM(Y47:AB47,Y38:AB38)</f>
        <v>180</v>
      </c>
      <c r="Z49" s="346"/>
      <c r="AA49" s="346"/>
      <c r="AB49" s="346"/>
      <c r="AC49" s="135"/>
      <c r="AD49" s="135"/>
      <c r="AE49" s="343">
        <f>SUM(AE47:AH47,AE38:AH38)</f>
        <v>144</v>
      </c>
      <c r="AF49" s="343"/>
      <c r="AG49" s="343"/>
      <c r="AH49" s="343"/>
      <c r="AI49" s="134"/>
      <c r="AJ49" s="134"/>
      <c r="AK49" s="346">
        <f>SUM(AK47:AN47,AK38:AN38)</f>
        <v>99</v>
      </c>
      <c r="AL49" s="346"/>
      <c r="AM49" s="346"/>
      <c r="AN49" s="346"/>
      <c r="AO49" s="135"/>
      <c r="AP49" s="135"/>
    </row>
    <row r="50" spans="1:42" ht="11.25" customHeight="1" x14ac:dyDescent="0.2">
      <c r="B50" s="137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137"/>
      <c r="V50" s="137"/>
      <c r="W50" s="137"/>
    </row>
    <row r="51" spans="1:42" ht="17.45" customHeight="1" x14ac:dyDescent="0.2"/>
    <row r="52" spans="1:42" x14ac:dyDescent="0.2">
      <c r="A52" s="341" t="s">
        <v>187</v>
      </c>
      <c r="B52" s="341"/>
      <c r="V52" s="29" t="s">
        <v>189</v>
      </c>
    </row>
    <row r="53" spans="1:42" x14ac:dyDescent="0.2">
      <c r="V53" s="29" t="s">
        <v>188</v>
      </c>
    </row>
    <row r="54" spans="1:42" x14ac:dyDescent="0.2">
      <c r="V54" s="29" t="s">
        <v>331</v>
      </c>
    </row>
  </sheetData>
  <mergeCells count="48">
    <mergeCell ref="AK49:AN49"/>
    <mergeCell ref="S3:X3"/>
    <mergeCell ref="E3:E5"/>
    <mergeCell ref="AK3:AP3"/>
    <mergeCell ref="AE4:AH4"/>
    <mergeCell ref="AI4:AI5"/>
    <mergeCell ref="Y3:AD3"/>
    <mergeCell ref="AE3:AJ3"/>
    <mergeCell ref="AO4:AO5"/>
    <mergeCell ref="AJ4:AJ5"/>
    <mergeCell ref="AC4:AC5"/>
    <mergeCell ref="AD4:AD5"/>
    <mergeCell ref="Y4:AB4"/>
    <mergeCell ref="Q4:Q5"/>
    <mergeCell ref="R4:R5"/>
    <mergeCell ref="S4:V4"/>
    <mergeCell ref="M3:R3"/>
    <mergeCell ref="A52:B52"/>
    <mergeCell ref="A38:C38"/>
    <mergeCell ref="A47:C47"/>
    <mergeCell ref="AE49:AH49"/>
    <mergeCell ref="B32:C32"/>
    <mergeCell ref="C50:T50"/>
    <mergeCell ref="G49:J49"/>
    <mergeCell ref="M49:P49"/>
    <mergeCell ref="S49:V49"/>
    <mergeCell ref="Y49:AB49"/>
    <mergeCell ref="A48:C49"/>
    <mergeCell ref="D48:D49"/>
    <mergeCell ref="E48:E49"/>
    <mergeCell ref="F48:F49"/>
    <mergeCell ref="A39:AP39"/>
    <mergeCell ref="A6:AP6"/>
    <mergeCell ref="A1:AP1"/>
    <mergeCell ref="AP4:AP5"/>
    <mergeCell ref="AK4:AN4"/>
    <mergeCell ref="L4:L5"/>
    <mergeCell ref="M4:P4"/>
    <mergeCell ref="F3:F5"/>
    <mergeCell ref="G3:L3"/>
    <mergeCell ref="G4:J4"/>
    <mergeCell ref="K4:K5"/>
    <mergeCell ref="W4:W5"/>
    <mergeCell ref="A3:A5"/>
    <mergeCell ref="B3:B5"/>
    <mergeCell ref="C3:C5"/>
    <mergeCell ref="D3:D5"/>
    <mergeCell ref="X4:X5"/>
  </mergeCells>
  <phoneticPr fontId="42" type="noConversion"/>
  <conditionalFormatting sqref="E40:E46 E10:E21 E23:E37">
    <cfRule type="cellIs" priority="12" stopIfTrue="1" operator="notEqual">
      <formula>C12</formula>
    </cfRule>
  </conditionalFormatting>
  <conditionalFormatting sqref="E7:E21 E23:E32">
    <cfRule type="cellIs" priority="11" stopIfTrue="1" operator="notEqual">
      <formula>C7</formula>
    </cfRule>
  </conditionalFormatting>
  <conditionalFormatting sqref="E33:E37">
    <cfRule type="cellIs" priority="9" stopIfTrue="1" operator="notEqual">
      <formula>C33</formula>
    </cfRule>
  </conditionalFormatting>
  <conditionalFormatting sqref="E40:E46">
    <cfRule type="cellIs" priority="7" stopIfTrue="1" operator="notEqual">
      <formula>C40</formula>
    </cfRule>
  </conditionalFormatting>
  <conditionalFormatting sqref="E7:E8">
    <cfRule type="cellIs" priority="452" stopIfTrue="1" operator="notEqual">
      <formula>C10</formula>
    </cfRule>
  </conditionalFormatting>
  <conditionalFormatting sqref="E9">
    <cfRule type="cellIs" priority="457" stopIfTrue="1" operator="notEqual">
      <formula>C15</formula>
    </cfRule>
  </conditionalFormatting>
  <conditionalFormatting sqref="E40:E46">
    <cfRule type="cellIs" priority="6" stopIfTrue="1" operator="notEqual">
      <formula>C42</formula>
    </cfRule>
  </conditionalFormatting>
  <conditionalFormatting sqref="E40:E46">
    <cfRule type="cellIs" priority="5" stopIfTrue="1" operator="notEqual">
      <formula>C40</formula>
    </cfRule>
  </conditionalFormatting>
  <conditionalFormatting sqref="E45:E46">
    <cfRule type="cellIs" priority="4" stopIfTrue="1" operator="notEqual">
      <formula>C47</formula>
    </cfRule>
  </conditionalFormatting>
  <conditionalFormatting sqref="E45:E46">
    <cfRule type="cellIs" priority="3" stopIfTrue="1" operator="notEqual">
      <formula>C45</formula>
    </cfRule>
  </conditionalFormatting>
  <conditionalFormatting sqref="E22">
    <cfRule type="cellIs" priority="2" stopIfTrue="1" operator="notEqual">
      <formula>C24</formula>
    </cfRule>
  </conditionalFormatting>
  <conditionalFormatting sqref="E22">
    <cfRule type="cellIs" priority="1" stopIfTrue="1" operator="notEqual">
      <formula>C22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tToHeight="0" orientation="landscape" r:id="rId1"/>
  <headerFooter alignWithMargins="0">
    <oddHeader>&amp;LKIERUNEK: PEDAGOGIKA&amp;C&amp;"Arial,Pogrubiony"&amp;12P L A N   S T U D I Ó W    N I E S T A C J O N A R N Y C H&amp;R&amp;"Arial,Kursywa"&amp;12Rekrutacja w roku akademickim 2018/2019</oddHeader>
  </headerFooter>
  <ignoredErrors>
    <ignoredError sqref="D23:D38 AA38:AP38 AN47 D40:D47 D7:D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44"/>
  <sheetViews>
    <sheetView tabSelected="1" topLeftCell="A7" zoomScale="80" zoomScaleNormal="80" zoomScaleSheetLayoutView="80" zoomScalePageLayoutView="70" workbookViewId="0">
      <selection activeCell="W14" sqref="W14"/>
    </sheetView>
  </sheetViews>
  <sheetFormatPr defaultColWidth="9.140625" defaultRowHeight="11.25" x14ac:dyDescent="0.2"/>
  <cols>
    <col min="1" max="1" width="4.140625" style="43" customWidth="1"/>
    <col min="2" max="2" width="21.85546875" style="27" customWidth="1"/>
    <col min="3" max="3" width="40.5703125" style="27" customWidth="1"/>
    <col min="4" max="5" width="5.85546875" style="27" customWidth="1"/>
    <col min="6" max="6" width="7.7109375" style="27" customWidth="1"/>
    <col min="7" max="10" width="4.42578125" style="27" customWidth="1"/>
    <col min="11" max="11" width="8" style="27" customWidth="1"/>
    <col min="12" max="12" width="4.5703125" style="27" customWidth="1"/>
    <col min="13" max="16" width="4.42578125" style="27" customWidth="1"/>
    <col min="17" max="17" width="8" style="27" customWidth="1"/>
    <col min="18" max="18" width="4.5703125" style="27" customWidth="1"/>
    <col min="19" max="22" width="4.42578125" style="27" customWidth="1"/>
    <col min="23" max="23" width="8" style="27" customWidth="1"/>
    <col min="24" max="24" width="4.5703125" style="27" customWidth="1"/>
    <col min="25" max="28" width="4.42578125" style="27" customWidth="1"/>
    <col min="29" max="29" width="8" style="27" customWidth="1"/>
    <col min="30" max="30" width="4.5703125" style="27" customWidth="1"/>
    <col min="31" max="34" width="4.42578125" style="27" customWidth="1"/>
    <col min="35" max="35" width="8" style="27" customWidth="1"/>
    <col min="36" max="36" width="4.5703125" style="27" customWidth="1"/>
    <col min="37" max="40" width="4.42578125" style="27" customWidth="1"/>
    <col min="41" max="41" width="8" style="27" customWidth="1"/>
    <col min="42" max="42" width="4.5703125" style="27" customWidth="1"/>
    <col min="43" max="16384" width="9.140625" style="27"/>
  </cols>
  <sheetData>
    <row r="1" spans="1:43" ht="16.5" thickBot="1" x14ac:dyDescent="0.3">
      <c r="A1" s="340" t="s">
        <v>400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</row>
    <row r="2" spans="1:43" ht="12.75" thickTop="1" x14ac:dyDescent="0.2">
      <c r="A2" s="359"/>
      <c r="B2" s="35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3" ht="20.100000000000001" customHeight="1" x14ac:dyDescent="0.2">
      <c r="A3" s="297" t="s">
        <v>0</v>
      </c>
      <c r="B3" s="304" t="s">
        <v>1</v>
      </c>
      <c r="C3" s="297" t="s">
        <v>2</v>
      </c>
      <c r="D3" s="321" t="s">
        <v>50</v>
      </c>
      <c r="E3" s="321" t="s">
        <v>3</v>
      </c>
      <c r="F3" s="297" t="s">
        <v>51</v>
      </c>
      <c r="G3" s="304" t="s">
        <v>53</v>
      </c>
      <c r="H3" s="304"/>
      <c r="I3" s="304"/>
      <c r="J3" s="304"/>
      <c r="K3" s="304"/>
      <c r="L3" s="304"/>
      <c r="M3" s="307" t="s">
        <v>54</v>
      </c>
      <c r="N3" s="307"/>
      <c r="O3" s="307"/>
      <c r="P3" s="307"/>
      <c r="Q3" s="307"/>
      <c r="R3" s="307"/>
      <c r="S3" s="304" t="s">
        <v>55</v>
      </c>
      <c r="T3" s="304"/>
      <c r="U3" s="304"/>
      <c r="V3" s="304"/>
      <c r="W3" s="304"/>
      <c r="X3" s="304"/>
      <c r="Y3" s="307" t="s">
        <v>56</v>
      </c>
      <c r="Z3" s="307"/>
      <c r="AA3" s="307"/>
      <c r="AB3" s="307"/>
      <c r="AC3" s="307"/>
      <c r="AD3" s="307"/>
      <c r="AE3" s="304" t="s">
        <v>57</v>
      </c>
      <c r="AF3" s="304"/>
      <c r="AG3" s="304"/>
      <c r="AH3" s="304"/>
      <c r="AI3" s="304"/>
      <c r="AJ3" s="304"/>
      <c r="AK3" s="307" t="s">
        <v>58</v>
      </c>
      <c r="AL3" s="307"/>
      <c r="AM3" s="307"/>
      <c r="AN3" s="307"/>
      <c r="AO3" s="307"/>
      <c r="AP3" s="307"/>
    </row>
    <row r="4" spans="1:43" ht="20.100000000000001" customHeight="1" x14ac:dyDescent="0.2">
      <c r="A4" s="297"/>
      <c r="B4" s="304"/>
      <c r="C4" s="297"/>
      <c r="D4" s="321"/>
      <c r="E4" s="321"/>
      <c r="F4" s="297"/>
      <c r="G4" s="297" t="s">
        <v>52</v>
      </c>
      <c r="H4" s="297"/>
      <c r="I4" s="297"/>
      <c r="J4" s="297"/>
      <c r="K4" s="297" t="s">
        <v>51</v>
      </c>
      <c r="L4" s="321" t="s">
        <v>3</v>
      </c>
      <c r="M4" s="286" t="s">
        <v>52</v>
      </c>
      <c r="N4" s="286"/>
      <c r="O4" s="286"/>
      <c r="P4" s="286"/>
      <c r="Q4" s="286" t="s">
        <v>51</v>
      </c>
      <c r="R4" s="299" t="s">
        <v>3</v>
      </c>
      <c r="S4" s="297" t="s">
        <v>52</v>
      </c>
      <c r="T4" s="297"/>
      <c r="U4" s="297"/>
      <c r="V4" s="297"/>
      <c r="W4" s="297" t="s">
        <v>51</v>
      </c>
      <c r="X4" s="321" t="s">
        <v>3</v>
      </c>
      <c r="Y4" s="286" t="s">
        <v>52</v>
      </c>
      <c r="Z4" s="286"/>
      <c r="AA4" s="286"/>
      <c r="AB4" s="286"/>
      <c r="AC4" s="286" t="s">
        <v>51</v>
      </c>
      <c r="AD4" s="299" t="s">
        <v>3</v>
      </c>
      <c r="AE4" s="297" t="s">
        <v>52</v>
      </c>
      <c r="AF4" s="297"/>
      <c r="AG4" s="297"/>
      <c r="AH4" s="297"/>
      <c r="AI4" s="297" t="s">
        <v>51</v>
      </c>
      <c r="AJ4" s="321" t="s">
        <v>3</v>
      </c>
      <c r="AK4" s="286" t="s">
        <v>52</v>
      </c>
      <c r="AL4" s="286"/>
      <c r="AM4" s="286"/>
      <c r="AN4" s="286"/>
      <c r="AO4" s="286" t="s">
        <v>51</v>
      </c>
      <c r="AP4" s="299" t="s">
        <v>3</v>
      </c>
    </row>
    <row r="5" spans="1:43" ht="20.100000000000001" customHeight="1" x14ac:dyDescent="0.2">
      <c r="A5" s="298"/>
      <c r="B5" s="330"/>
      <c r="C5" s="298"/>
      <c r="D5" s="322"/>
      <c r="E5" s="322" t="s">
        <v>3</v>
      </c>
      <c r="F5" s="298" t="s">
        <v>51</v>
      </c>
      <c r="G5" s="96" t="s">
        <v>4</v>
      </c>
      <c r="H5" s="97" t="s">
        <v>5</v>
      </c>
      <c r="I5" s="97" t="s">
        <v>208</v>
      </c>
      <c r="J5" s="97" t="s">
        <v>207</v>
      </c>
      <c r="K5" s="298"/>
      <c r="L5" s="322"/>
      <c r="M5" s="98" t="s">
        <v>4</v>
      </c>
      <c r="N5" s="88" t="s">
        <v>5</v>
      </c>
      <c r="O5" s="88" t="s">
        <v>208</v>
      </c>
      <c r="P5" s="88" t="s">
        <v>207</v>
      </c>
      <c r="Q5" s="315"/>
      <c r="R5" s="300"/>
      <c r="S5" s="96" t="s">
        <v>4</v>
      </c>
      <c r="T5" s="97" t="s">
        <v>5</v>
      </c>
      <c r="U5" s="97" t="s">
        <v>208</v>
      </c>
      <c r="V5" s="97" t="s">
        <v>207</v>
      </c>
      <c r="W5" s="298"/>
      <c r="X5" s="322"/>
      <c r="Y5" s="98" t="s">
        <v>4</v>
      </c>
      <c r="Z5" s="88" t="s">
        <v>5</v>
      </c>
      <c r="AA5" s="88" t="s">
        <v>208</v>
      </c>
      <c r="AB5" s="88" t="s">
        <v>207</v>
      </c>
      <c r="AC5" s="315"/>
      <c r="AD5" s="300"/>
      <c r="AE5" s="96" t="s">
        <v>4</v>
      </c>
      <c r="AF5" s="97" t="s">
        <v>5</v>
      </c>
      <c r="AG5" s="97" t="s">
        <v>208</v>
      </c>
      <c r="AH5" s="97" t="s">
        <v>207</v>
      </c>
      <c r="AI5" s="298"/>
      <c r="AJ5" s="322"/>
      <c r="AK5" s="98" t="s">
        <v>4</v>
      </c>
      <c r="AL5" s="88" t="s">
        <v>5</v>
      </c>
      <c r="AM5" s="88" t="s">
        <v>208</v>
      </c>
      <c r="AN5" s="88" t="s">
        <v>207</v>
      </c>
      <c r="AO5" s="315"/>
      <c r="AP5" s="300"/>
    </row>
    <row r="6" spans="1:43" ht="20.100000000000001" customHeight="1" x14ac:dyDescent="0.2">
      <c r="A6" s="42" t="s">
        <v>6</v>
      </c>
      <c r="B6" s="75" t="s">
        <v>160</v>
      </c>
      <c r="C6" s="73" t="s">
        <v>73</v>
      </c>
      <c r="D6" s="17">
        <f>SUM(G6:J6, M6:P6, S6:V6,Y6:AB6,AE6:AH6,AK6:AN6)</f>
        <v>27</v>
      </c>
      <c r="E6" s="14">
        <f>L6+R6+X6+AD6+AJ6+AP6</f>
        <v>5</v>
      </c>
      <c r="F6" s="54" t="s">
        <v>66</v>
      </c>
      <c r="G6" s="54">
        <v>9</v>
      </c>
      <c r="H6" s="54">
        <v>18</v>
      </c>
      <c r="I6" s="54"/>
      <c r="J6" s="54" t="s">
        <v>64</v>
      </c>
      <c r="K6" s="54" t="s">
        <v>66</v>
      </c>
      <c r="L6" s="61">
        <v>5</v>
      </c>
      <c r="M6" s="55"/>
      <c r="N6" s="55"/>
      <c r="O6" s="55"/>
      <c r="P6" s="55"/>
      <c r="Q6" s="55"/>
      <c r="R6" s="55"/>
      <c r="S6" s="54"/>
      <c r="T6" s="54"/>
      <c r="U6" s="54"/>
      <c r="V6" s="54"/>
      <c r="W6" s="54"/>
      <c r="X6" s="54"/>
      <c r="Y6" s="55"/>
      <c r="Z6" s="55"/>
      <c r="AA6" s="55"/>
      <c r="AB6" s="55"/>
      <c r="AC6" s="55"/>
      <c r="AD6" s="55"/>
      <c r="AE6" s="56"/>
      <c r="AF6" s="56"/>
      <c r="AG6" s="56"/>
      <c r="AH6" s="56"/>
      <c r="AI6" s="56"/>
      <c r="AJ6" s="56"/>
      <c r="AK6" s="57"/>
      <c r="AL6" s="57"/>
      <c r="AM6" s="57"/>
      <c r="AN6" s="57"/>
      <c r="AO6" s="57"/>
      <c r="AP6" s="57"/>
    </row>
    <row r="7" spans="1:43" ht="20.100000000000001" customHeight="1" x14ac:dyDescent="0.2">
      <c r="A7" s="42" t="s">
        <v>7</v>
      </c>
      <c r="B7" s="77" t="s">
        <v>275</v>
      </c>
      <c r="C7" s="74" t="s">
        <v>199</v>
      </c>
      <c r="D7" s="17">
        <f>SUM(G7:J7, M7:P7, S7:V7,Y7:AB7,AE7:AH7,AK7:AN7)</f>
        <v>18</v>
      </c>
      <c r="E7" s="14">
        <f>L7+R7+X7+AD7+AJ7+AP7</f>
        <v>1</v>
      </c>
      <c r="F7" s="60" t="s">
        <v>65</v>
      </c>
      <c r="G7" s="61"/>
      <c r="H7" s="61"/>
      <c r="I7" s="61">
        <v>18</v>
      </c>
      <c r="J7" s="61"/>
      <c r="K7" s="62" t="s">
        <v>65</v>
      </c>
      <c r="L7" s="197">
        <v>1</v>
      </c>
      <c r="M7" s="55"/>
      <c r="N7" s="55"/>
      <c r="O7" s="55"/>
      <c r="P7" s="55"/>
      <c r="Q7" s="63"/>
      <c r="R7" s="63"/>
      <c r="S7" s="54"/>
      <c r="T7" s="54"/>
      <c r="U7" s="54"/>
      <c r="V7" s="54"/>
      <c r="W7" s="64"/>
      <c r="X7" s="64"/>
      <c r="Y7" s="55"/>
      <c r="Z7" s="55"/>
      <c r="AA7" s="55"/>
      <c r="AB7" s="55"/>
      <c r="AC7" s="63"/>
      <c r="AD7" s="63"/>
      <c r="AE7" s="56"/>
      <c r="AF7" s="56"/>
      <c r="AG7" s="56"/>
      <c r="AH7" s="56"/>
      <c r="AI7" s="65"/>
      <c r="AJ7" s="65"/>
      <c r="AK7" s="57"/>
      <c r="AL7" s="57"/>
      <c r="AM7" s="57"/>
      <c r="AN7" s="57"/>
      <c r="AO7" s="66"/>
      <c r="AP7" s="66"/>
    </row>
    <row r="8" spans="1:43" ht="20.100000000000001" customHeight="1" x14ac:dyDescent="0.2">
      <c r="A8" s="42" t="s">
        <v>8</v>
      </c>
      <c r="B8" s="76" t="s">
        <v>150</v>
      </c>
      <c r="C8" s="73" t="s">
        <v>111</v>
      </c>
      <c r="D8" s="17">
        <f t="shared" ref="D8:D32" si="0">SUM(G8:J8, M8:P8, S8:V8,Y8:AB8,AE8:AH8,AK8:AN8)</f>
        <v>18</v>
      </c>
      <c r="E8" s="14">
        <f t="shared" ref="E8:E32" si="1">L8+R8+X8+AD8+AJ8+AP8</f>
        <v>2</v>
      </c>
      <c r="F8" s="58" t="s">
        <v>65</v>
      </c>
      <c r="G8" s="56"/>
      <c r="H8" s="56"/>
      <c r="I8" s="56"/>
      <c r="J8" s="56"/>
      <c r="K8" s="56"/>
      <c r="L8" s="56"/>
      <c r="M8" s="57">
        <v>18</v>
      </c>
      <c r="N8" s="57"/>
      <c r="O8" s="57"/>
      <c r="P8" s="57"/>
      <c r="Q8" s="57" t="s">
        <v>65</v>
      </c>
      <c r="R8" s="57">
        <v>2</v>
      </c>
      <c r="S8" s="54"/>
      <c r="T8" s="54"/>
      <c r="U8" s="54"/>
      <c r="V8" s="54"/>
      <c r="W8" s="54"/>
      <c r="X8" s="54"/>
      <c r="Y8" s="55"/>
      <c r="Z8" s="55"/>
      <c r="AA8" s="55"/>
      <c r="AB8" s="55"/>
      <c r="AC8" s="55"/>
      <c r="AD8" s="55"/>
      <c r="AE8" s="56"/>
      <c r="AF8" s="56"/>
      <c r="AG8" s="56"/>
      <c r="AH8" s="56"/>
      <c r="AI8" s="56"/>
      <c r="AJ8" s="56"/>
      <c r="AK8" s="57"/>
      <c r="AL8" s="57"/>
      <c r="AM8" s="57"/>
      <c r="AN8" s="57"/>
      <c r="AO8" s="57"/>
      <c r="AP8" s="57"/>
    </row>
    <row r="9" spans="1:43" ht="20.100000000000001" customHeight="1" x14ac:dyDescent="0.2">
      <c r="A9" s="42" t="s">
        <v>9</v>
      </c>
      <c r="B9" s="75" t="s">
        <v>161</v>
      </c>
      <c r="C9" s="73" t="s">
        <v>76</v>
      </c>
      <c r="D9" s="17">
        <f t="shared" si="0"/>
        <v>27</v>
      </c>
      <c r="E9" s="14">
        <f t="shared" si="1"/>
        <v>5</v>
      </c>
      <c r="F9" s="54" t="s">
        <v>66</v>
      </c>
      <c r="G9" s="54"/>
      <c r="H9" s="54"/>
      <c r="I9" s="54"/>
      <c r="J9" s="54"/>
      <c r="K9" s="54"/>
      <c r="L9" s="54"/>
      <c r="M9" s="55">
        <v>9</v>
      </c>
      <c r="N9" s="55">
        <v>18</v>
      </c>
      <c r="O9" s="55"/>
      <c r="P9" s="55" t="s">
        <v>64</v>
      </c>
      <c r="Q9" s="55" t="s">
        <v>66</v>
      </c>
      <c r="R9" s="55">
        <v>5</v>
      </c>
      <c r="S9" s="54"/>
      <c r="T9" s="54"/>
      <c r="U9" s="54"/>
      <c r="V9" s="54"/>
      <c r="W9" s="54"/>
      <c r="X9" s="54"/>
      <c r="Y9" s="55"/>
      <c r="Z9" s="55"/>
      <c r="AA9" s="55"/>
      <c r="AB9" s="55"/>
      <c r="AC9" s="55"/>
      <c r="AD9" s="55"/>
      <c r="AE9" s="56"/>
      <c r="AF9" s="56"/>
      <c r="AG9" s="56"/>
      <c r="AH9" s="56"/>
      <c r="AI9" s="56"/>
      <c r="AJ9" s="56"/>
      <c r="AK9" s="57"/>
      <c r="AL9" s="57"/>
      <c r="AM9" s="57"/>
      <c r="AN9" s="57"/>
      <c r="AO9" s="57"/>
      <c r="AP9" s="57"/>
      <c r="AQ9" s="36"/>
    </row>
    <row r="10" spans="1:43" ht="20.100000000000001" customHeight="1" x14ac:dyDescent="0.2">
      <c r="A10" s="42" t="s">
        <v>10</v>
      </c>
      <c r="B10" s="75" t="s">
        <v>182</v>
      </c>
      <c r="C10" s="73" t="s">
        <v>78</v>
      </c>
      <c r="D10" s="17">
        <f t="shared" si="0"/>
        <v>27</v>
      </c>
      <c r="E10" s="14">
        <f t="shared" si="1"/>
        <v>5</v>
      </c>
      <c r="F10" s="54" t="s">
        <v>66</v>
      </c>
      <c r="G10" s="54"/>
      <c r="H10" s="54"/>
      <c r="I10" s="54"/>
      <c r="J10" s="54"/>
      <c r="K10" s="54"/>
      <c r="L10" s="54"/>
      <c r="M10" s="55">
        <v>9</v>
      </c>
      <c r="N10" s="55">
        <v>18</v>
      </c>
      <c r="O10" s="55"/>
      <c r="P10" s="55" t="s">
        <v>64</v>
      </c>
      <c r="Q10" s="55" t="s">
        <v>66</v>
      </c>
      <c r="R10" s="55">
        <v>5</v>
      </c>
      <c r="S10" s="54"/>
      <c r="T10" s="54"/>
      <c r="U10" s="54"/>
      <c r="V10" s="54"/>
      <c r="W10" s="54"/>
      <c r="X10" s="54"/>
      <c r="Y10" s="55"/>
      <c r="Z10" s="55"/>
      <c r="AA10" s="55"/>
      <c r="AB10" s="55"/>
      <c r="AC10" s="55"/>
      <c r="AD10" s="55"/>
      <c r="AE10" s="56"/>
      <c r="AF10" s="56"/>
      <c r="AG10" s="56"/>
      <c r="AH10" s="56"/>
      <c r="AI10" s="56"/>
      <c r="AJ10" s="56"/>
      <c r="AK10" s="57"/>
      <c r="AL10" s="57"/>
      <c r="AM10" s="57"/>
      <c r="AN10" s="57"/>
      <c r="AO10" s="57"/>
      <c r="AP10" s="57"/>
    </row>
    <row r="11" spans="1:43" ht="20.100000000000001" customHeight="1" x14ac:dyDescent="0.2">
      <c r="A11" s="42" t="s">
        <v>11</v>
      </c>
      <c r="B11" s="75" t="s">
        <v>181</v>
      </c>
      <c r="C11" s="73" t="s">
        <v>71</v>
      </c>
      <c r="D11" s="17">
        <f t="shared" si="0"/>
        <v>18</v>
      </c>
      <c r="E11" s="14">
        <f t="shared" si="1"/>
        <v>2</v>
      </c>
      <c r="F11" s="59" t="s">
        <v>65</v>
      </c>
      <c r="G11" s="54"/>
      <c r="H11" s="54"/>
      <c r="I11" s="54"/>
      <c r="J11" s="54"/>
      <c r="K11" s="54"/>
      <c r="L11" s="54"/>
      <c r="M11" s="55"/>
      <c r="N11" s="55"/>
      <c r="O11" s="55"/>
      <c r="P11" s="55"/>
      <c r="Q11" s="55"/>
      <c r="R11" s="55"/>
      <c r="S11" s="54" t="s">
        <v>64</v>
      </c>
      <c r="T11" s="54" t="s">
        <v>64</v>
      </c>
      <c r="U11" s="54">
        <v>18</v>
      </c>
      <c r="V11" s="54"/>
      <c r="W11" s="54" t="s">
        <v>65</v>
      </c>
      <c r="X11" s="54">
        <v>2</v>
      </c>
      <c r="Y11" s="55"/>
      <c r="Z11" s="55"/>
      <c r="AA11" s="55"/>
      <c r="AB11" s="55"/>
      <c r="AC11" s="55"/>
      <c r="AD11" s="55"/>
      <c r="AE11" s="56"/>
      <c r="AF11" s="56"/>
      <c r="AG11" s="56"/>
      <c r="AH11" s="56"/>
      <c r="AI11" s="56"/>
      <c r="AJ11" s="56"/>
      <c r="AK11" s="57"/>
      <c r="AL11" s="57"/>
      <c r="AM11" s="57"/>
      <c r="AN11" s="57"/>
      <c r="AO11" s="57"/>
      <c r="AP11" s="57"/>
    </row>
    <row r="12" spans="1:43" ht="20.100000000000001" customHeight="1" x14ac:dyDescent="0.2">
      <c r="A12" s="42" t="s">
        <v>12</v>
      </c>
      <c r="B12" s="75" t="s">
        <v>162</v>
      </c>
      <c r="C12" s="73" t="s">
        <v>77</v>
      </c>
      <c r="D12" s="17">
        <f t="shared" si="0"/>
        <v>18</v>
      </c>
      <c r="E12" s="14">
        <f t="shared" si="1"/>
        <v>2</v>
      </c>
      <c r="F12" s="59" t="s">
        <v>65</v>
      </c>
      <c r="G12" s="54"/>
      <c r="H12" s="54"/>
      <c r="I12" s="54"/>
      <c r="J12" s="54"/>
      <c r="K12" s="54"/>
      <c r="L12" s="54"/>
      <c r="M12" s="55"/>
      <c r="N12" s="55"/>
      <c r="O12" s="55"/>
      <c r="P12" s="55"/>
      <c r="Q12" s="55"/>
      <c r="R12" s="55"/>
      <c r="S12" s="54" t="s">
        <v>64</v>
      </c>
      <c r="T12" s="54" t="s">
        <v>64</v>
      </c>
      <c r="U12" s="54">
        <v>18</v>
      </c>
      <c r="V12" s="54"/>
      <c r="W12" s="54" t="s">
        <v>65</v>
      </c>
      <c r="X12" s="54">
        <v>2</v>
      </c>
      <c r="Y12" s="55"/>
      <c r="Z12" s="55"/>
      <c r="AA12" s="55"/>
      <c r="AB12" s="55"/>
      <c r="AC12" s="55"/>
      <c r="AD12" s="55"/>
      <c r="AE12" s="56"/>
      <c r="AF12" s="56"/>
      <c r="AG12" s="56"/>
      <c r="AH12" s="56"/>
      <c r="AI12" s="56"/>
      <c r="AJ12" s="56"/>
      <c r="AK12" s="57"/>
      <c r="AL12" s="57"/>
      <c r="AM12" s="57"/>
      <c r="AN12" s="57"/>
      <c r="AO12" s="57"/>
      <c r="AP12" s="57"/>
    </row>
    <row r="13" spans="1:43" ht="26.1" customHeight="1" x14ac:dyDescent="0.2">
      <c r="A13" s="42" t="s">
        <v>13</v>
      </c>
      <c r="B13" s="75" t="s">
        <v>163</v>
      </c>
      <c r="C13" s="73" t="s">
        <v>79</v>
      </c>
      <c r="D13" s="17">
        <f t="shared" si="0"/>
        <v>27</v>
      </c>
      <c r="E13" s="14">
        <f t="shared" si="1"/>
        <v>3</v>
      </c>
      <c r="F13" s="54" t="s">
        <v>426</v>
      </c>
      <c r="G13" s="54"/>
      <c r="H13" s="54"/>
      <c r="I13" s="54"/>
      <c r="J13" s="54"/>
      <c r="K13" s="54"/>
      <c r="L13" s="54"/>
      <c r="M13" s="55"/>
      <c r="N13" s="55"/>
      <c r="O13" s="55"/>
      <c r="P13" s="55"/>
      <c r="Q13" s="55"/>
      <c r="R13" s="55"/>
      <c r="S13" s="54">
        <v>9</v>
      </c>
      <c r="T13" s="54">
        <v>18</v>
      </c>
      <c r="U13" s="54"/>
      <c r="V13" s="54" t="s">
        <v>64</v>
      </c>
      <c r="W13" s="54" t="s">
        <v>426</v>
      </c>
      <c r="X13" s="54">
        <v>3</v>
      </c>
      <c r="Y13" s="55"/>
      <c r="Z13" s="55"/>
      <c r="AA13" s="55"/>
      <c r="AB13" s="55"/>
      <c r="AC13" s="55"/>
      <c r="AD13" s="55"/>
      <c r="AE13" s="56"/>
      <c r="AF13" s="56"/>
      <c r="AG13" s="56"/>
      <c r="AH13" s="56"/>
      <c r="AI13" s="56"/>
      <c r="AJ13" s="56"/>
      <c r="AK13" s="57"/>
      <c r="AL13" s="57"/>
      <c r="AM13" s="57"/>
      <c r="AN13" s="57"/>
      <c r="AO13" s="57"/>
      <c r="AP13" s="57"/>
    </row>
    <row r="14" spans="1:43" ht="26.1" customHeight="1" x14ac:dyDescent="0.2">
      <c r="A14" s="42" t="s">
        <v>14</v>
      </c>
      <c r="B14" s="75" t="s">
        <v>164</v>
      </c>
      <c r="C14" s="73" t="s">
        <v>81</v>
      </c>
      <c r="D14" s="17">
        <f t="shared" si="0"/>
        <v>18</v>
      </c>
      <c r="E14" s="14">
        <f t="shared" si="1"/>
        <v>2</v>
      </c>
      <c r="F14" s="59" t="s">
        <v>65</v>
      </c>
      <c r="G14" s="54"/>
      <c r="H14" s="54"/>
      <c r="I14" s="54"/>
      <c r="J14" s="54"/>
      <c r="K14" s="54"/>
      <c r="L14" s="54"/>
      <c r="M14" s="55" t="s">
        <v>64</v>
      </c>
      <c r="N14" s="55" t="s">
        <v>64</v>
      </c>
      <c r="O14" s="55"/>
      <c r="P14" s="55"/>
      <c r="Q14" s="55"/>
      <c r="R14" s="55"/>
      <c r="S14" s="54"/>
      <c r="T14" s="54"/>
      <c r="U14" s="54"/>
      <c r="V14" s="61">
        <v>18</v>
      </c>
      <c r="W14" s="54" t="s">
        <v>65</v>
      </c>
      <c r="X14" s="54">
        <v>2</v>
      </c>
      <c r="Y14" s="55"/>
      <c r="Z14" s="55"/>
      <c r="AA14" s="55"/>
      <c r="AB14" s="55"/>
      <c r="AC14" s="55"/>
      <c r="AD14" s="55"/>
      <c r="AE14" s="56"/>
      <c r="AF14" s="56"/>
      <c r="AG14" s="56"/>
      <c r="AH14" s="56"/>
      <c r="AI14" s="56"/>
      <c r="AJ14" s="56"/>
      <c r="AK14" s="57"/>
      <c r="AL14" s="57"/>
      <c r="AM14" s="57"/>
      <c r="AN14" s="57"/>
      <c r="AO14" s="57"/>
      <c r="AP14" s="57"/>
    </row>
    <row r="15" spans="1:43" ht="26.1" customHeight="1" x14ac:dyDescent="0.2">
      <c r="A15" s="42" t="s">
        <v>15</v>
      </c>
      <c r="B15" s="75" t="s">
        <v>277</v>
      </c>
      <c r="C15" s="73" t="s">
        <v>278</v>
      </c>
      <c r="D15" s="17">
        <f t="shared" si="0"/>
        <v>18</v>
      </c>
      <c r="E15" s="14">
        <f t="shared" si="1"/>
        <v>1</v>
      </c>
      <c r="F15" s="59" t="s">
        <v>65</v>
      </c>
      <c r="G15" s="54"/>
      <c r="H15" s="54"/>
      <c r="I15" s="54"/>
      <c r="J15" s="54"/>
      <c r="K15" s="54"/>
      <c r="L15" s="54"/>
      <c r="M15" s="55"/>
      <c r="N15" s="55"/>
      <c r="O15" s="55"/>
      <c r="P15" s="55"/>
      <c r="Q15" s="55"/>
      <c r="R15" s="55"/>
      <c r="S15" s="54"/>
      <c r="T15" s="54"/>
      <c r="U15" s="54"/>
      <c r="V15" s="61">
        <v>18</v>
      </c>
      <c r="W15" s="54" t="s">
        <v>65</v>
      </c>
      <c r="X15" s="54">
        <v>1</v>
      </c>
      <c r="Y15" s="55"/>
      <c r="Z15" s="55"/>
      <c r="AA15" s="55"/>
      <c r="AB15" s="55"/>
      <c r="AC15" s="55"/>
      <c r="AD15" s="55"/>
      <c r="AE15" s="56"/>
      <c r="AF15" s="56"/>
      <c r="AG15" s="56"/>
      <c r="AH15" s="56"/>
      <c r="AI15" s="56"/>
      <c r="AJ15" s="56"/>
      <c r="AK15" s="57"/>
      <c r="AL15" s="57"/>
      <c r="AM15" s="57"/>
      <c r="AN15" s="57"/>
      <c r="AO15" s="57"/>
      <c r="AP15" s="57"/>
    </row>
    <row r="16" spans="1:43" ht="20.100000000000001" customHeight="1" x14ac:dyDescent="0.2">
      <c r="A16" s="42" t="s">
        <v>16</v>
      </c>
      <c r="B16" s="75" t="s">
        <v>165</v>
      </c>
      <c r="C16" s="73" t="s">
        <v>63</v>
      </c>
      <c r="D16" s="17">
        <f t="shared" si="0"/>
        <v>18</v>
      </c>
      <c r="E16" s="14">
        <f t="shared" si="1"/>
        <v>2</v>
      </c>
      <c r="F16" s="59" t="s">
        <v>65</v>
      </c>
      <c r="G16" s="54"/>
      <c r="H16" s="54"/>
      <c r="I16" s="54"/>
      <c r="J16" s="54"/>
      <c r="K16" s="54"/>
      <c r="L16" s="54"/>
      <c r="M16" s="55" t="s">
        <v>64</v>
      </c>
      <c r="N16" s="55"/>
      <c r="O16" s="55"/>
      <c r="P16" s="55"/>
      <c r="Q16" s="55"/>
      <c r="R16" s="55"/>
      <c r="S16" s="54" t="s">
        <v>64</v>
      </c>
      <c r="T16" s="54" t="s">
        <v>64</v>
      </c>
      <c r="U16" s="54"/>
      <c r="V16" s="61">
        <v>18</v>
      </c>
      <c r="W16" s="54" t="s">
        <v>65</v>
      </c>
      <c r="X16" s="54">
        <v>2</v>
      </c>
      <c r="Y16" s="55"/>
      <c r="Z16" s="55"/>
      <c r="AA16" s="55"/>
      <c r="AB16" s="55"/>
      <c r="AC16" s="55"/>
      <c r="AD16" s="55"/>
      <c r="AE16" s="56"/>
      <c r="AF16" s="56"/>
      <c r="AG16" s="56"/>
      <c r="AH16" s="56"/>
      <c r="AI16" s="56"/>
      <c r="AJ16" s="56"/>
      <c r="AK16" s="57"/>
      <c r="AL16" s="57"/>
      <c r="AM16" s="57"/>
      <c r="AN16" s="57"/>
      <c r="AO16" s="57"/>
      <c r="AP16" s="57"/>
    </row>
    <row r="17" spans="1:43" ht="20.100000000000001" customHeight="1" x14ac:dyDescent="0.2">
      <c r="A17" s="42" t="s">
        <v>17</v>
      </c>
      <c r="B17" s="75" t="s">
        <v>166</v>
      </c>
      <c r="C17" s="73" t="s">
        <v>87</v>
      </c>
      <c r="D17" s="17">
        <f t="shared" si="0"/>
        <v>27</v>
      </c>
      <c r="E17" s="14">
        <f t="shared" si="1"/>
        <v>4</v>
      </c>
      <c r="F17" s="59" t="s">
        <v>66</v>
      </c>
      <c r="G17" s="54"/>
      <c r="H17" s="54"/>
      <c r="I17" s="54"/>
      <c r="J17" s="54"/>
      <c r="K17" s="54"/>
      <c r="L17" s="54"/>
      <c r="M17" s="55"/>
      <c r="N17" s="55"/>
      <c r="O17" s="55"/>
      <c r="P17" s="55"/>
      <c r="Q17" s="55"/>
      <c r="R17" s="55"/>
      <c r="S17" s="54"/>
      <c r="T17" s="54"/>
      <c r="U17" s="54"/>
      <c r="V17" s="54"/>
      <c r="W17" s="54"/>
      <c r="X17" s="54"/>
      <c r="Y17" s="55">
        <v>9</v>
      </c>
      <c r="Z17" s="55">
        <v>18</v>
      </c>
      <c r="AA17" s="55"/>
      <c r="AB17" s="55" t="s">
        <v>64</v>
      </c>
      <c r="AC17" s="55" t="s">
        <v>66</v>
      </c>
      <c r="AD17" s="55">
        <v>4</v>
      </c>
      <c r="AE17" s="56"/>
      <c r="AF17" s="56"/>
      <c r="AG17" s="56"/>
      <c r="AH17" s="56"/>
      <c r="AI17" s="56"/>
      <c r="AJ17" s="56"/>
      <c r="AK17" s="57"/>
      <c r="AL17" s="57"/>
      <c r="AM17" s="57"/>
      <c r="AN17" s="57"/>
      <c r="AO17" s="57"/>
      <c r="AP17" s="57"/>
    </row>
    <row r="18" spans="1:43" s="28" customFormat="1" ht="20.100000000000001" customHeight="1" x14ac:dyDescent="0.2">
      <c r="A18" s="42" t="s">
        <v>18</v>
      </c>
      <c r="B18" s="76" t="s">
        <v>167</v>
      </c>
      <c r="C18" s="73" t="s">
        <v>85</v>
      </c>
      <c r="D18" s="17">
        <f t="shared" si="0"/>
        <v>27</v>
      </c>
      <c r="E18" s="14">
        <f t="shared" si="1"/>
        <v>3</v>
      </c>
      <c r="F18" s="59" t="s">
        <v>69</v>
      </c>
      <c r="G18" s="54"/>
      <c r="H18" s="54"/>
      <c r="I18" s="54"/>
      <c r="J18" s="54"/>
      <c r="K18" s="54"/>
      <c r="L18" s="54"/>
      <c r="M18" s="55"/>
      <c r="N18" s="55"/>
      <c r="O18" s="55"/>
      <c r="P18" s="55"/>
      <c r="Q18" s="55"/>
      <c r="R18" s="55"/>
      <c r="S18" s="54"/>
      <c r="T18" s="54"/>
      <c r="U18" s="54"/>
      <c r="V18" s="54"/>
      <c r="W18" s="54"/>
      <c r="X18" s="54"/>
      <c r="Y18" s="55">
        <v>9</v>
      </c>
      <c r="Z18" s="55" t="s">
        <v>64</v>
      </c>
      <c r="AA18" s="55"/>
      <c r="AB18" s="242">
        <v>18</v>
      </c>
      <c r="AC18" s="55" t="s">
        <v>69</v>
      </c>
      <c r="AD18" s="279">
        <v>3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</row>
    <row r="19" spans="1:43" ht="20.100000000000001" customHeight="1" x14ac:dyDescent="0.2">
      <c r="A19" s="42" t="s">
        <v>19</v>
      </c>
      <c r="B19" s="75" t="s">
        <v>184</v>
      </c>
      <c r="C19" s="73" t="s">
        <v>80</v>
      </c>
      <c r="D19" s="17">
        <f t="shared" si="0"/>
        <v>27</v>
      </c>
      <c r="E19" s="14">
        <f t="shared" si="1"/>
        <v>4</v>
      </c>
      <c r="F19" s="59" t="s">
        <v>66</v>
      </c>
      <c r="G19" s="54"/>
      <c r="H19" s="54"/>
      <c r="I19" s="54"/>
      <c r="J19" s="54"/>
      <c r="K19" s="54"/>
      <c r="L19" s="54"/>
      <c r="M19" s="55"/>
      <c r="N19" s="55"/>
      <c r="O19" s="55"/>
      <c r="P19" s="55"/>
      <c r="Q19" s="55"/>
      <c r="R19" s="55"/>
      <c r="S19" s="54"/>
      <c r="T19" s="54"/>
      <c r="U19" s="54"/>
      <c r="V19" s="54"/>
      <c r="W19" s="54"/>
      <c r="X19" s="54"/>
      <c r="Y19" s="55">
        <v>9</v>
      </c>
      <c r="Z19" s="55">
        <v>18</v>
      </c>
      <c r="AA19" s="55"/>
      <c r="AB19" s="242"/>
      <c r="AC19" s="55" t="s">
        <v>66</v>
      </c>
      <c r="AD19" s="279">
        <v>4</v>
      </c>
      <c r="AE19" s="56"/>
      <c r="AF19" s="56"/>
      <c r="AG19" s="56"/>
      <c r="AH19" s="56"/>
      <c r="AI19" s="56"/>
      <c r="AJ19" s="56"/>
      <c r="AK19" s="57"/>
      <c r="AL19" s="57"/>
      <c r="AM19" s="57"/>
      <c r="AN19" s="57"/>
      <c r="AO19" s="57"/>
      <c r="AP19" s="57"/>
    </row>
    <row r="20" spans="1:43" ht="20.100000000000001" customHeight="1" x14ac:dyDescent="0.2">
      <c r="A20" s="42" t="s">
        <v>20</v>
      </c>
      <c r="B20" s="75" t="s">
        <v>168</v>
      </c>
      <c r="C20" s="73" t="s">
        <v>82</v>
      </c>
      <c r="D20" s="17">
        <f t="shared" si="0"/>
        <v>18</v>
      </c>
      <c r="E20" s="14">
        <f t="shared" si="1"/>
        <v>2</v>
      </c>
      <c r="F20" s="59" t="s">
        <v>65</v>
      </c>
      <c r="G20" s="54"/>
      <c r="H20" s="54"/>
      <c r="I20" s="54"/>
      <c r="J20" s="54"/>
      <c r="K20" s="54"/>
      <c r="L20" s="54"/>
      <c r="M20" s="55"/>
      <c r="N20" s="55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5" t="s">
        <v>64</v>
      </c>
      <c r="Z20" s="55" t="s">
        <v>64</v>
      </c>
      <c r="AA20" s="55"/>
      <c r="AB20" s="242">
        <v>18</v>
      </c>
      <c r="AC20" s="55" t="s">
        <v>65</v>
      </c>
      <c r="AD20" s="55">
        <v>2</v>
      </c>
      <c r="AE20" s="56"/>
      <c r="AF20" s="56"/>
      <c r="AG20" s="56"/>
      <c r="AH20" s="56"/>
      <c r="AI20" s="56"/>
      <c r="AJ20" s="56"/>
      <c r="AK20" s="57"/>
      <c r="AL20" s="57"/>
      <c r="AM20" s="57"/>
      <c r="AN20" s="57"/>
      <c r="AO20" s="57"/>
      <c r="AP20" s="57"/>
    </row>
    <row r="21" spans="1:43" ht="26.1" customHeight="1" x14ac:dyDescent="0.2">
      <c r="A21" s="42" t="s">
        <v>21</v>
      </c>
      <c r="B21" s="75" t="s">
        <v>169</v>
      </c>
      <c r="C21" s="73" t="s">
        <v>74</v>
      </c>
      <c r="D21" s="17">
        <f t="shared" si="0"/>
        <v>27</v>
      </c>
      <c r="E21" s="14">
        <f t="shared" si="1"/>
        <v>4</v>
      </c>
      <c r="F21" s="59" t="s">
        <v>68</v>
      </c>
      <c r="G21" s="54"/>
      <c r="H21" s="54"/>
      <c r="I21" s="54"/>
      <c r="J21" s="54"/>
      <c r="K21" s="54"/>
      <c r="L21" s="54"/>
      <c r="M21" s="55"/>
      <c r="N21" s="55"/>
      <c r="O21" s="55"/>
      <c r="P21" s="55"/>
      <c r="Q21" s="55"/>
      <c r="R21" s="55"/>
      <c r="S21" s="54"/>
      <c r="T21" s="54"/>
      <c r="U21" s="54"/>
      <c r="V21" s="54"/>
      <c r="W21" s="54"/>
      <c r="X21" s="54"/>
      <c r="Y21" s="55">
        <v>9</v>
      </c>
      <c r="Z21" s="55"/>
      <c r="AA21" s="55"/>
      <c r="AB21" s="242">
        <v>18</v>
      </c>
      <c r="AC21" s="55" t="s">
        <v>68</v>
      </c>
      <c r="AD21" s="55">
        <v>4</v>
      </c>
      <c r="AE21" s="56"/>
      <c r="AF21" s="56"/>
      <c r="AG21" s="56"/>
      <c r="AH21" s="56"/>
      <c r="AI21" s="56"/>
      <c r="AJ21" s="56"/>
      <c r="AK21" s="57"/>
      <c r="AL21" s="57"/>
      <c r="AM21" s="57"/>
      <c r="AN21" s="57"/>
      <c r="AO21" s="57"/>
      <c r="AP21" s="57"/>
      <c r="AQ21" s="36"/>
    </row>
    <row r="22" spans="1:43" ht="26.1" customHeight="1" x14ac:dyDescent="0.2">
      <c r="A22" s="42" t="s">
        <v>22</v>
      </c>
      <c r="B22" s="271" t="s">
        <v>424</v>
      </c>
      <c r="C22" s="272" t="s">
        <v>366</v>
      </c>
      <c r="D22" s="17">
        <f>SUM(G22:J22, M22:P22, S22:V22,Y22:AB22,AE22:AH22,AK22:AN22)</f>
        <v>18</v>
      </c>
      <c r="E22" s="14">
        <f>L22+R22+X22+AD22+AJ22+AP22</f>
        <v>2</v>
      </c>
      <c r="F22" s="274" t="s">
        <v>65</v>
      </c>
      <c r="G22" s="204"/>
      <c r="H22" s="204"/>
      <c r="I22" s="204"/>
      <c r="J22" s="204"/>
      <c r="K22" s="204"/>
      <c r="L22" s="204"/>
      <c r="M22" s="205"/>
      <c r="N22" s="205"/>
      <c r="O22" s="205"/>
      <c r="P22" s="205"/>
      <c r="Q22" s="205"/>
      <c r="R22" s="205"/>
      <c r="S22" s="204"/>
      <c r="T22" s="204"/>
      <c r="U22" s="204"/>
      <c r="V22" s="204"/>
      <c r="W22" s="204"/>
      <c r="X22" s="204"/>
      <c r="Y22" s="205"/>
      <c r="Z22" s="205"/>
      <c r="AA22" s="205"/>
      <c r="AB22" s="275">
        <v>18</v>
      </c>
      <c r="AC22" s="205" t="s">
        <v>65</v>
      </c>
      <c r="AD22" s="205">
        <v>2</v>
      </c>
      <c r="AE22" s="206"/>
      <c r="AF22" s="206"/>
      <c r="AG22" s="206"/>
      <c r="AH22" s="276"/>
      <c r="AI22" s="206"/>
      <c r="AJ22" s="206"/>
      <c r="AK22" s="207"/>
      <c r="AL22" s="207"/>
      <c r="AM22" s="207"/>
      <c r="AN22" s="207"/>
      <c r="AO22" s="207"/>
      <c r="AP22" s="207"/>
    </row>
    <row r="23" spans="1:43" ht="26.1" customHeight="1" x14ac:dyDescent="0.2">
      <c r="A23" s="42" t="s">
        <v>23</v>
      </c>
      <c r="B23" s="75" t="s">
        <v>170</v>
      </c>
      <c r="C23" s="73" t="s">
        <v>75</v>
      </c>
      <c r="D23" s="17">
        <f t="shared" si="0"/>
        <v>18</v>
      </c>
      <c r="E23" s="14">
        <f t="shared" si="1"/>
        <v>3</v>
      </c>
      <c r="F23" s="59" t="s">
        <v>65</v>
      </c>
      <c r="G23" s="54"/>
      <c r="H23" s="54"/>
      <c r="I23" s="54"/>
      <c r="J23" s="54"/>
      <c r="K23" s="54"/>
      <c r="L23" s="54"/>
      <c r="M23" s="55"/>
      <c r="N23" s="55"/>
      <c r="O23" s="55"/>
      <c r="P23" s="55"/>
      <c r="Q23" s="55"/>
      <c r="R23" s="55"/>
      <c r="S23" s="54"/>
      <c r="T23" s="54"/>
      <c r="U23" s="54"/>
      <c r="V23" s="54"/>
      <c r="W23" s="54"/>
      <c r="X23" s="54"/>
      <c r="Y23" s="55"/>
      <c r="Z23" s="55"/>
      <c r="AA23" s="55"/>
      <c r="AB23" s="55"/>
      <c r="AC23" s="55"/>
      <c r="AD23" s="55"/>
      <c r="AE23" s="54" t="s">
        <v>64</v>
      </c>
      <c r="AF23" s="54" t="s">
        <v>64</v>
      </c>
      <c r="AG23" s="54"/>
      <c r="AH23" s="61">
        <v>18</v>
      </c>
      <c r="AI23" s="54" t="s">
        <v>65</v>
      </c>
      <c r="AJ23" s="54">
        <v>3</v>
      </c>
      <c r="AK23" s="57"/>
      <c r="AL23" s="57"/>
      <c r="AM23" s="57"/>
      <c r="AN23" s="57"/>
      <c r="AO23" s="57"/>
      <c r="AP23" s="57"/>
    </row>
    <row r="24" spans="1:43" ht="20.100000000000001" customHeight="1" x14ac:dyDescent="0.2">
      <c r="A24" s="42" t="s">
        <v>24</v>
      </c>
      <c r="B24" s="75" t="s">
        <v>171</v>
      </c>
      <c r="C24" s="73" t="s">
        <v>72</v>
      </c>
      <c r="D24" s="17">
        <f t="shared" si="0"/>
        <v>18</v>
      </c>
      <c r="E24" s="14">
        <f t="shared" si="1"/>
        <v>2</v>
      </c>
      <c r="F24" s="59" t="s">
        <v>65</v>
      </c>
      <c r="G24" s="54"/>
      <c r="H24" s="54"/>
      <c r="I24" s="54"/>
      <c r="J24" s="54"/>
      <c r="K24" s="54"/>
      <c r="L24" s="54"/>
      <c r="M24" s="55"/>
      <c r="N24" s="55"/>
      <c r="O24" s="55"/>
      <c r="P24" s="55"/>
      <c r="Q24" s="55"/>
      <c r="R24" s="55"/>
      <c r="S24" s="54"/>
      <c r="T24" s="54"/>
      <c r="U24" s="54"/>
      <c r="V24" s="54"/>
      <c r="W24" s="54"/>
      <c r="X24" s="54"/>
      <c r="Y24" s="55"/>
      <c r="Z24" s="55"/>
      <c r="AA24" s="55"/>
      <c r="AB24" s="55"/>
      <c r="AC24" s="55"/>
      <c r="AD24" s="55"/>
      <c r="AE24" s="54" t="s">
        <v>64</v>
      </c>
      <c r="AF24" s="54" t="s">
        <v>64</v>
      </c>
      <c r="AG24" s="54"/>
      <c r="AH24" s="61">
        <v>18</v>
      </c>
      <c r="AI24" s="54" t="s">
        <v>65</v>
      </c>
      <c r="AJ24" s="54">
        <v>2</v>
      </c>
      <c r="AK24" s="57"/>
      <c r="AL24" s="57"/>
      <c r="AM24" s="57"/>
      <c r="AN24" s="57"/>
      <c r="AO24" s="57"/>
      <c r="AP24" s="57"/>
    </row>
    <row r="25" spans="1:43" ht="20.100000000000001" customHeight="1" x14ac:dyDescent="0.2">
      <c r="A25" s="42" t="s">
        <v>25</v>
      </c>
      <c r="B25" s="75" t="s">
        <v>172</v>
      </c>
      <c r="C25" s="73" t="s">
        <v>83</v>
      </c>
      <c r="D25" s="17">
        <f t="shared" si="0"/>
        <v>18</v>
      </c>
      <c r="E25" s="14">
        <f t="shared" si="1"/>
        <v>2</v>
      </c>
      <c r="F25" s="59" t="s">
        <v>65</v>
      </c>
      <c r="G25" s="54"/>
      <c r="H25" s="54"/>
      <c r="I25" s="54"/>
      <c r="J25" s="54"/>
      <c r="K25" s="54"/>
      <c r="L25" s="54"/>
      <c r="M25" s="55"/>
      <c r="N25" s="55"/>
      <c r="O25" s="55"/>
      <c r="P25" s="55"/>
      <c r="Q25" s="55"/>
      <c r="R25" s="55"/>
      <c r="S25" s="54"/>
      <c r="T25" s="54"/>
      <c r="U25" s="54"/>
      <c r="V25" s="54"/>
      <c r="W25" s="54"/>
      <c r="X25" s="54"/>
      <c r="Y25" s="55"/>
      <c r="Z25" s="55"/>
      <c r="AA25" s="55"/>
      <c r="AB25" s="55"/>
      <c r="AC25" s="55"/>
      <c r="AD25" s="55"/>
      <c r="AE25" s="54" t="s">
        <v>64</v>
      </c>
      <c r="AF25" s="54" t="s">
        <v>64</v>
      </c>
      <c r="AG25" s="54"/>
      <c r="AH25" s="61">
        <v>18</v>
      </c>
      <c r="AI25" s="54" t="s">
        <v>65</v>
      </c>
      <c r="AJ25" s="54">
        <v>2</v>
      </c>
      <c r="AK25" s="57"/>
      <c r="AL25" s="57"/>
      <c r="AM25" s="57"/>
      <c r="AN25" s="57"/>
      <c r="AO25" s="57"/>
      <c r="AP25" s="57"/>
    </row>
    <row r="26" spans="1:43" ht="20.100000000000001" customHeight="1" x14ac:dyDescent="0.2">
      <c r="A26" s="42" t="s">
        <v>26</v>
      </c>
      <c r="B26" s="75" t="s">
        <v>173</v>
      </c>
      <c r="C26" s="73" t="s">
        <v>86</v>
      </c>
      <c r="D26" s="17">
        <f t="shared" si="0"/>
        <v>27</v>
      </c>
      <c r="E26" s="14">
        <f t="shared" si="1"/>
        <v>4</v>
      </c>
      <c r="F26" s="59" t="s">
        <v>66</v>
      </c>
      <c r="G26" s="54"/>
      <c r="H26" s="54"/>
      <c r="I26" s="54"/>
      <c r="J26" s="54"/>
      <c r="K26" s="54"/>
      <c r="L26" s="54"/>
      <c r="M26" s="55"/>
      <c r="N26" s="55"/>
      <c r="O26" s="55"/>
      <c r="P26" s="55"/>
      <c r="Q26" s="55"/>
      <c r="R26" s="55"/>
      <c r="S26" s="54"/>
      <c r="T26" s="54"/>
      <c r="U26" s="54"/>
      <c r="V26" s="54"/>
      <c r="W26" s="54"/>
      <c r="X26" s="54"/>
      <c r="Y26" s="55"/>
      <c r="Z26" s="55"/>
      <c r="AA26" s="55"/>
      <c r="AB26" s="55"/>
      <c r="AC26" s="55"/>
      <c r="AD26" s="55"/>
      <c r="AE26" s="56">
        <v>9</v>
      </c>
      <c r="AF26" s="56">
        <v>18</v>
      </c>
      <c r="AG26" s="56"/>
      <c r="AH26" s="243" t="s">
        <v>64</v>
      </c>
      <c r="AI26" s="56" t="s">
        <v>66</v>
      </c>
      <c r="AJ26" s="56">
        <v>4</v>
      </c>
      <c r="AK26" s="57"/>
      <c r="AL26" s="57"/>
      <c r="AM26" s="57"/>
      <c r="AN26" s="57"/>
      <c r="AO26" s="57"/>
      <c r="AP26" s="57"/>
    </row>
    <row r="27" spans="1:43" ht="26.1" customHeight="1" x14ac:dyDescent="0.2">
      <c r="A27" s="42" t="s">
        <v>27</v>
      </c>
      <c r="B27" s="75" t="s">
        <v>174</v>
      </c>
      <c r="C27" s="73" t="s">
        <v>88</v>
      </c>
      <c r="D27" s="17">
        <f t="shared" si="0"/>
        <v>27</v>
      </c>
      <c r="E27" s="14">
        <f t="shared" si="1"/>
        <v>3</v>
      </c>
      <c r="F27" s="59" t="s">
        <v>65</v>
      </c>
      <c r="G27" s="54"/>
      <c r="H27" s="54"/>
      <c r="I27" s="54"/>
      <c r="J27" s="54"/>
      <c r="K27" s="54"/>
      <c r="L27" s="54"/>
      <c r="M27" s="55"/>
      <c r="N27" s="55"/>
      <c r="O27" s="55"/>
      <c r="P27" s="55"/>
      <c r="Q27" s="55"/>
      <c r="R27" s="55"/>
      <c r="S27" s="54"/>
      <c r="T27" s="54"/>
      <c r="U27" s="54"/>
      <c r="V27" s="54"/>
      <c r="W27" s="54"/>
      <c r="X27" s="54"/>
      <c r="Y27" s="55"/>
      <c r="Z27" s="55"/>
      <c r="AA27" s="55"/>
      <c r="AB27" s="55"/>
      <c r="AC27" s="55"/>
      <c r="AD27" s="55"/>
      <c r="AE27" s="56" t="s">
        <v>64</v>
      </c>
      <c r="AF27" s="56" t="s">
        <v>64</v>
      </c>
      <c r="AG27" s="56"/>
      <c r="AH27" s="243">
        <v>27</v>
      </c>
      <c r="AI27" s="56" t="s">
        <v>65</v>
      </c>
      <c r="AJ27" s="56">
        <v>3</v>
      </c>
      <c r="AK27" s="57"/>
      <c r="AL27" s="57"/>
      <c r="AM27" s="57"/>
      <c r="AN27" s="57"/>
      <c r="AO27" s="57"/>
      <c r="AP27" s="57"/>
    </row>
    <row r="28" spans="1:43" ht="20.100000000000001" customHeight="1" x14ac:dyDescent="0.2">
      <c r="A28" s="42" t="s">
        <v>28</v>
      </c>
      <c r="B28" s="75" t="s">
        <v>183</v>
      </c>
      <c r="C28" s="73" t="s">
        <v>90</v>
      </c>
      <c r="D28" s="17">
        <f t="shared" si="0"/>
        <v>27</v>
      </c>
      <c r="E28" s="14">
        <f t="shared" si="1"/>
        <v>3</v>
      </c>
      <c r="F28" s="59" t="s">
        <v>65</v>
      </c>
      <c r="G28" s="54"/>
      <c r="H28" s="54"/>
      <c r="I28" s="54"/>
      <c r="J28" s="54"/>
      <c r="K28" s="54"/>
      <c r="L28" s="54"/>
      <c r="M28" s="55"/>
      <c r="N28" s="55"/>
      <c r="O28" s="55"/>
      <c r="P28" s="55"/>
      <c r="Q28" s="55"/>
      <c r="R28" s="55"/>
      <c r="S28" s="54"/>
      <c r="T28" s="54"/>
      <c r="U28" s="54"/>
      <c r="V28" s="54"/>
      <c r="W28" s="54"/>
      <c r="X28" s="54"/>
      <c r="Y28" s="55"/>
      <c r="Z28" s="55"/>
      <c r="AA28" s="55"/>
      <c r="AB28" s="55"/>
      <c r="AC28" s="55"/>
      <c r="AD28" s="55"/>
      <c r="AE28" s="54"/>
      <c r="AF28" s="54"/>
      <c r="AG28" s="54"/>
      <c r="AH28" s="61">
        <v>27</v>
      </c>
      <c r="AI28" s="54" t="s">
        <v>65</v>
      </c>
      <c r="AJ28" s="54">
        <v>3</v>
      </c>
      <c r="AK28" s="57"/>
      <c r="AL28" s="57"/>
      <c r="AM28" s="57"/>
      <c r="AN28" s="57"/>
      <c r="AO28" s="57"/>
      <c r="AP28" s="57"/>
    </row>
    <row r="29" spans="1:43" ht="26.1" customHeight="1" x14ac:dyDescent="0.2">
      <c r="A29" s="42" t="s">
        <v>29</v>
      </c>
      <c r="B29" s="75" t="s">
        <v>175</v>
      </c>
      <c r="C29" s="73" t="s">
        <v>84</v>
      </c>
      <c r="D29" s="17">
        <f t="shared" si="0"/>
        <v>27</v>
      </c>
      <c r="E29" s="14">
        <f t="shared" si="1"/>
        <v>4</v>
      </c>
      <c r="F29" s="59" t="s">
        <v>65</v>
      </c>
      <c r="G29" s="54"/>
      <c r="H29" s="54"/>
      <c r="I29" s="54"/>
      <c r="J29" s="54"/>
      <c r="K29" s="54"/>
      <c r="L29" s="54"/>
      <c r="M29" s="55"/>
      <c r="N29" s="55"/>
      <c r="O29" s="55"/>
      <c r="P29" s="55"/>
      <c r="Q29" s="55"/>
      <c r="R29" s="55"/>
      <c r="S29" s="54"/>
      <c r="T29" s="54"/>
      <c r="U29" s="54"/>
      <c r="V29" s="54"/>
      <c r="W29" s="54"/>
      <c r="X29" s="54"/>
      <c r="Y29" s="55"/>
      <c r="Z29" s="55"/>
      <c r="AA29" s="55"/>
      <c r="AB29" s="55"/>
      <c r="AC29" s="55"/>
      <c r="AD29" s="55"/>
      <c r="AE29" s="56"/>
      <c r="AF29" s="56"/>
      <c r="AG29" s="56"/>
      <c r="AH29" s="243"/>
      <c r="AI29" s="56"/>
      <c r="AJ29" s="56"/>
      <c r="AK29" s="55" t="s">
        <v>64</v>
      </c>
      <c r="AL29" s="55" t="s">
        <v>64</v>
      </c>
      <c r="AM29" s="55"/>
      <c r="AN29" s="242">
        <v>27</v>
      </c>
      <c r="AO29" s="55" t="s">
        <v>65</v>
      </c>
      <c r="AP29" s="55">
        <v>4</v>
      </c>
    </row>
    <row r="30" spans="1:43" ht="26.1" customHeight="1" x14ac:dyDescent="0.2">
      <c r="A30" s="42" t="s">
        <v>30</v>
      </c>
      <c r="B30" s="75" t="s">
        <v>176</v>
      </c>
      <c r="C30" s="73" t="s">
        <v>89</v>
      </c>
      <c r="D30" s="17">
        <f t="shared" si="0"/>
        <v>18</v>
      </c>
      <c r="E30" s="14">
        <f t="shared" si="1"/>
        <v>4</v>
      </c>
      <c r="F30" s="59" t="s">
        <v>66</v>
      </c>
      <c r="G30" s="54"/>
      <c r="H30" s="54"/>
      <c r="I30" s="54"/>
      <c r="J30" s="54"/>
      <c r="K30" s="54"/>
      <c r="L30" s="54"/>
      <c r="M30" s="55"/>
      <c r="N30" s="55"/>
      <c r="O30" s="55"/>
      <c r="P30" s="55"/>
      <c r="Q30" s="55"/>
      <c r="R30" s="55"/>
      <c r="S30" s="54"/>
      <c r="T30" s="54"/>
      <c r="U30" s="54"/>
      <c r="V30" s="54"/>
      <c r="W30" s="54"/>
      <c r="X30" s="54"/>
      <c r="Y30" s="55"/>
      <c r="Z30" s="55"/>
      <c r="AA30" s="55"/>
      <c r="AB30" s="55"/>
      <c r="AC30" s="55"/>
      <c r="AD30" s="55"/>
      <c r="AE30" s="56"/>
      <c r="AF30" s="56"/>
      <c r="AG30" s="56"/>
      <c r="AH30" s="56"/>
      <c r="AI30" s="56"/>
      <c r="AJ30" s="56"/>
      <c r="AK30" s="57">
        <v>9</v>
      </c>
      <c r="AL30" s="57">
        <v>9</v>
      </c>
      <c r="AM30" s="57"/>
      <c r="AN30" s="244" t="s">
        <v>64</v>
      </c>
      <c r="AO30" s="57" t="s">
        <v>66</v>
      </c>
      <c r="AP30" s="57">
        <v>4</v>
      </c>
    </row>
    <row r="31" spans="1:43" ht="26.1" customHeight="1" x14ac:dyDescent="0.2">
      <c r="A31" s="42" t="s">
        <v>31</v>
      </c>
      <c r="B31" s="75" t="s">
        <v>177</v>
      </c>
      <c r="C31" s="73" t="s">
        <v>91</v>
      </c>
      <c r="D31" s="17">
        <f t="shared" si="0"/>
        <v>18</v>
      </c>
      <c r="E31" s="14">
        <f t="shared" si="1"/>
        <v>4</v>
      </c>
      <c r="F31" s="59" t="s">
        <v>65</v>
      </c>
      <c r="G31" s="54"/>
      <c r="H31" s="54"/>
      <c r="I31" s="54"/>
      <c r="J31" s="54"/>
      <c r="K31" s="54"/>
      <c r="L31" s="54"/>
      <c r="M31" s="55"/>
      <c r="N31" s="55"/>
      <c r="O31" s="55"/>
      <c r="P31" s="55"/>
      <c r="Q31" s="55"/>
      <c r="R31" s="55"/>
      <c r="S31" s="54"/>
      <c r="T31" s="54"/>
      <c r="U31" s="54"/>
      <c r="V31" s="54"/>
      <c r="W31" s="54"/>
      <c r="X31" s="54"/>
      <c r="Y31" s="55"/>
      <c r="Z31" s="55"/>
      <c r="AA31" s="55"/>
      <c r="AB31" s="55"/>
      <c r="AC31" s="55"/>
      <c r="AD31" s="55"/>
      <c r="AE31" s="56"/>
      <c r="AF31" s="56"/>
      <c r="AG31" s="56"/>
      <c r="AH31" s="56"/>
      <c r="AI31" s="56"/>
      <c r="AJ31" s="56"/>
      <c r="AK31" s="57"/>
      <c r="AL31" s="57"/>
      <c r="AM31" s="57"/>
      <c r="AN31" s="244">
        <v>18</v>
      </c>
      <c r="AO31" s="57" t="s">
        <v>65</v>
      </c>
      <c r="AP31" s="57">
        <v>4</v>
      </c>
    </row>
    <row r="32" spans="1:43" ht="20.100000000000001" customHeight="1" x14ac:dyDescent="0.2">
      <c r="A32" s="42" t="s">
        <v>32</v>
      </c>
      <c r="B32" s="75" t="s">
        <v>178</v>
      </c>
      <c r="C32" s="73" t="s">
        <v>92</v>
      </c>
      <c r="D32" s="17">
        <f t="shared" si="0"/>
        <v>18</v>
      </c>
      <c r="E32" s="14">
        <f t="shared" si="1"/>
        <v>3</v>
      </c>
      <c r="F32" s="59" t="s">
        <v>65</v>
      </c>
      <c r="G32" s="54"/>
      <c r="H32" s="54"/>
      <c r="I32" s="54"/>
      <c r="J32" s="54"/>
      <c r="K32" s="54"/>
      <c r="L32" s="54"/>
      <c r="M32" s="55"/>
      <c r="N32" s="55"/>
      <c r="O32" s="55"/>
      <c r="P32" s="55"/>
      <c r="Q32" s="55"/>
      <c r="R32" s="55"/>
      <c r="S32" s="54"/>
      <c r="T32" s="54"/>
      <c r="U32" s="54"/>
      <c r="V32" s="54"/>
      <c r="W32" s="54"/>
      <c r="X32" s="54"/>
      <c r="Y32" s="55"/>
      <c r="Z32" s="55"/>
      <c r="AA32" s="55"/>
      <c r="AB32" s="55"/>
      <c r="AC32" s="55"/>
      <c r="AD32" s="55"/>
      <c r="AE32" s="56" t="s">
        <v>64</v>
      </c>
      <c r="AF32" s="56" t="s">
        <v>64</v>
      </c>
      <c r="AG32" s="56"/>
      <c r="AH32" s="56" t="s">
        <v>64</v>
      </c>
      <c r="AI32" s="56"/>
      <c r="AJ32" s="56"/>
      <c r="AK32" s="57" t="s">
        <v>64</v>
      </c>
      <c r="AL32" s="57">
        <v>18</v>
      </c>
      <c r="AM32" s="57"/>
      <c r="AN32" s="244" t="s">
        <v>64</v>
      </c>
      <c r="AO32" s="57" t="s">
        <v>65</v>
      </c>
      <c r="AP32" s="57">
        <v>3</v>
      </c>
    </row>
    <row r="33" spans="1:42" ht="20.100000000000001" customHeight="1" x14ac:dyDescent="0.2">
      <c r="A33" s="350" t="s">
        <v>320</v>
      </c>
      <c r="B33" s="351"/>
      <c r="C33" s="352"/>
      <c r="D33" s="356">
        <f>SUM(D6:D32)</f>
        <v>594</v>
      </c>
      <c r="E33" s="356">
        <f>SUM(E6:E32)</f>
        <v>81</v>
      </c>
      <c r="F33" s="356" t="s">
        <v>110</v>
      </c>
      <c r="G33" s="67">
        <f>SUM(G6:G32)</f>
        <v>9</v>
      </c>
      <c r="H33" s="67">
        <f>SUM(H6:H32)</f>
        <v>18</v>
      </c>
      <c r="I33" s="67">
        <f>SUM(I6:I32)</f>
        <v>18</v>
      </c>
      <c r="J33" s="67">
        <f>SUM(J6:J32)</f>
        <v>0</v>
      </c>
      <c r="K33" s="68" t="s">
        <v>110</v>
      </c>
      <c r="L33" s="68">
        <f>SUM(L6:L32)</f>
        <v>6</v>
      </c>
      <c r="M33" s="69">
        <f>SUM(M6:M32)</f>
        <v>36</v>
      </c>
      <c r="N33" s="69">
        <f>SUM(N6:N32)</f>
        <v>36</v>
      </c>
      <c r="O33" s="69">
        <f>SUM(O6:O32)</f>
        <v>0</v>
      </c>
      <c r="P33" s="69">
        <f>SUM(P6:P32)</f>
        <v>0</v>
      </c>
      <c r="Q33" s="70" t="s">
        <v>110</v>
      </c>
      <c r="R33" s="70">
        <f>SUM(R6:R32)</f>
        <v>12</v>
      </c>
      <c r="S33" s="67">
        <f>SUM(S6:S32)</f>
        <v>9</v>
      </c>
      <c r="T33" s="67">
        <f>SUM(T6:T32)</f>
        <v>18</v>
      </c>
      <c r="U33" s="67">
        <f>SUM(U6:U32)</f>
        <v>36</v>
      </c>
      <c r="V33" s="67">
        <f>SUM(V6:V32)</f>
        <v>54</v>
      </c>
      <c r="W33" s="68" t="s">
        <v>110</v>
      </c>
      <c r="X33" s="68">
        <v>12</v>
      </c>
      <c r="Y33" s="69">
        <f>SUM(Y6:Y32)</f>
        <v>36</v>
      </c>
      <c r="Z33" s="69">
        <f>SUM(Z6:Z32)</f>
        <v>36</v>
      </c>
      <c r="AA33" s="69">
        <f>SUM(AA6:AA32)</f>
        <v>0</v>
      </c>
      <c r="AB33" s="69">
        <f>SUM(AB6:AB32)</f>
        <v>72</v>
      </c>
      <c r="AC33" s="70" t="s">
        <v>110</v>
      </c>
      <c r="AD33" s="70">
        <f>SUM(AD6:AD32)</f>
        <v>19</v>
      </c>
      <c r="AE33" s="67">
        <f>SUM(AE6:AE32)</f>
        <v>9</v>
      </c>
      <c r="AF33" s="67">
        <f>SUM(AF6:AF32)</f>
        <v>18</v>
      </c>
      <c r="AG33" s="67">
        <f>SUM(AG6:AG32)</f>
        <v>0</v>
      </c>
      <c r="AH33" s="67">
        <f>SUM(AH6:AH32)</f>
        <v>108</v>
      </c>
      <c r="AI33" s="68" t="s">
        <v>110</v>
      </c>
      <c r="AJ33" s="68">
        <v>17</v>
      </c>
      <c r="AK33" s="69">
        <f>SUM(AK6:AK32)</f>
        <v>9</v>
      </c>
      <c r="AL33" s="69">
        <f>SUM(AL6:AL32)</f>
        <v>27</v>
      </c>
      <c r="AM33" s="69">
        <f>SUM(AM6:AM32)</f>
        <v>0</v>
      </c>
      <c r="AN33" s="69">
        <f>SUM(AN6:AN32)</f>
        <v>45</v>
      </c>
      <c r="AO33" s="70" t="s">
        <v>110</v>
      </c>
      <c r="AP33" s="70">
        <f>SUM(AP6:AP32)</f>
        <v>15</v>
      </c>
    </row>
    <row r="34" spans="1:42" ht="12.75" x14ac:dyDescent="0.2">
      <c r="A34" s="353"/>
      <c r="B34" s="354"/>
      <c r="C34" s="355"/>
      <c r="D34" s="357"/>
      <c r="E34" s="357"/>
      <c r="F34" s="357"/>
      <c r="G34" s="358">
        <f>SUM(G33:J33)</f>
        <v>45</v>
      </c>
      <c r="H34" s="358"/>
      <c r="I34" s="358"/>
      <c r="J34" s="358"/>
      <c r="K34" s="71"/>
      <c r="L34" s="71"/>
      <c r="M34" s="349">
        <f>SUM(M33:P33)</f>
        <v>72</v>
      </c>
      <c r="N34" s="349"/>
      <c r="O34" s="349"/>
      <c r="P34" s="349"/>
      <c r="Q34" s="72"/>
      <c r="R34" s="72"/>
      <c r="S34" s="358">
        <f>SUM(S33:V33)</f>
        <v>117</v>
      </c>
      <c r="T34" s="358"/>
      <c r="U34" s="358"/>
      <c r="V34" s="358"/>
      <c r="W34" s="71"/>
      <c r="X34" s="71"/>
      <c r="Y34" s="349">
        <f>SUM(Y33:AB33)</f>
        <v>144</v>
      </c>
      <c r="Z34" s="349"/>
      <c r="AA34" s="349"/>
      <c r="AB34" s="349"/>
      <c r="AC34" s="72"/>
      <c r="AD34" s="72"/>
      <c r="AE34" s="358">
        <f>SUM(AE33:AH33)</f>
        <v>135</v>
      </c>
      <c r="AF34" s="358"/>
      <c r="AG34" s="358"/>
      <c r="AH34" s="358"/>
      <c r="AI34" s="71"/>
      <c r="AJ34" s="71"/>
      <c r="AK34" s="349">
        <f>SUM(AK33:AN33)</f>
        <v>81</v>
      </c>
      <c r="AL34" s="349"/>
      <c r="AM34" s="349"/>
      <c r="AN34" s="349"/>
      <c r="AO34" s="72"/>
      <c r="AP34" s="72"/>
    </row>
    <row r="35" spans="1:42" x14ac:dyDescent="0.2">
      <c r="G35" s="38"/>
      <c r="H35" s="38"/>
      <c r="I35" s="38"/>
      <c r="J35" s="38"/>
      <c r="M35" s="38"/>
      <c r="N35" s="38"/>
      <c r="O35" s="38"/>
      <c r="P35" s="38"/>
      <c r="S35" s="38"/>
      <c r="T35" s="38"/>
      <c r="U35" s="38"/>
      <c r="V35" s="38"/>
      <c r="Y35" s="38"/>
      <c r="Z35" s="38"/>
      <c r="AA35" s="38"/>
      <c r="AB35" s="38"/>
      <c r="AE35" s="38"/>
      <c r="AF35" s="38"/>
      <c r="AG35" s="38"/>
      <c r="AH35" s="38"/>
      <c r="AK35" s="38"/>
      <c r="AL35" s="38"/>
      <c r="AM35" s="38"/>
      <c r="AN35" s="38"/>
    </row>
    <row r="36" spans="1:42" x14ac:dyDescent="0.2">
      <c r="G36" s="38"/>
      <c r="H36" s="38"/>
      <c r="I36" s="38"/>
      <c r="J36" s="38"/>
      <c r="M36" s="38"/>
      <c r="N36" s="38"/>
      <c r="O36" s="38"/>
      <c r="P36" s="38"/>
      <c r="S36" s="38"/>
      <c r="T36" s="38"/>
      <c r="U36" s="38"/>
      <c r="V36" s="38"/>
      <c r="Y36" s="38"/>
      <c r="Z36" s="38"/>
      <c r="AA36" s="38"/>
      <c r="AB36" s="38"/>
      <c r="AE36" s="38"/>
      <c r="AF36" s="38"/>
      <c r="AG36" s="38"/>
      <c r="AH36" s="38"/>
      <c r="AK36" s="38"/>
      <c r="AL36" s="38"/>
      <c r="AM36" s="38"/>
      <c r="AN36" s="38"/>
    </row>
    <row r="37" spans="1:42" ht="12.75" x14ac:dyDescent="0.2">
      <c r="B37" s="40" t="s">
        <v>187</v>
      </c>
      <c r="C37" s="40"/>
      <c r="D37" s="1"/>
      <c r="E37" s="40"/>
      <c r="F37" s="40"/>
      <c r="G37" s="40"/>
      <c r="H37" s="40"/>
      <c r="I37" s="40"/>
      <c r="J37" s="40"/>
      <c r="K37" s="40" t="s">
        <v>189</v>
      </c>
      <c r="L37" s="40"/>
      <c r="M37" s="40"/>
      <c r="N37" s="40"/>
      <c r="O37" s="40"/>
      <c r="P37" s="40"/>
      <c r="Q37" s="40"/>
      <c r="R37" s="1"/>
      <c r="S37" s="40"/>
      <c r="U37" s="40"/>
      <c r="V37" s="40"/>
      <c r="W37" s="40" t="s">
        <v>189</v>
      </c>
      <c r="X37" s="40"/>
      <c r="Z37" s="1"/>
      <c r="AA37" s="38"/>
      <c r="AB37" s="40"/>
      <c r="AE37" s="38"/>
      <c r="AF37" s="38"/>
      <c r="AG37" s="38"/>
      <c r="AH37" s="38"/>
      <c r="AK37" s="38"/>
      <c r="AL37" s="38"/>
      <c r="AM37" s="38"/>
      <c r="AN37" s="38"/>
    </row>
    <row r="38" spans="1:42" ht="12.75" x14ac:dyDescent="0.2">
      <c r="B38" s="40"/>
      <c r="C38" s="40"/>
      <c r="D38" s="1"/>
      <c r="E38" s="40"/>
      <c r="F38" s="40"/>
      <c r="G38" s="40"/>
      <c r="H38" s="40"/>
      <c r="I38" s="40"/>
      <c r="J38" s="40"/>
      <c r="K38" s="40" t="s">
        <v>188</v>
      </c>
      <c r="L38" s="40"/>
      <c r="M38" s="40"/>
      <c r="N38" s="40"/>
      <c r="O38" s="40"/>
      <c r="P38" s="40"/>
      <c r="Q38" s="40"/>
      <c r="R38" s="1"/>
      <c r="S38" s="40"/>
      <c r="U38" s="40"/>
      <c r="V38" s="40"/>
      <c r="W38" s="40" t="s">
        <v>188</v>
      </c>
      <c r="X38" s="40"/>
      <c r="Z38" s="1"/>
      <c r="AA38" s="38"/>
      <c r="AB38" s="40"/>
      <c r="AE38" s="38"/>
      <c r="AF38" s="38"/>
      <c r="AG38" s="38"/>
      <c r="AH38" s="38"/>
      <c r="AK38" s="38"/>
      <c r="AL38" s="38"/>
      <c r="AM38" s="38"/>
      <c r="AN38" s="38"/>
    </row>
    <row r="39" spans="1:42" ht="12.75" x14ac:dyDescent="0.2">
      <c r="B39" s="40"/>
      <c r="C39" s="40"/>
      <c r="D39" s="1"/>
      <c r="E39" s="40"/>
      <c r="F39" s="40"/>
      <c r="G39" s="40"/>
      <c r="H39" s="40"/>
      <c r="I39" s="40"/>
      <c r="J39" s="40"/>
      <c r="K39" s="40" t="s">
        <v>276</v>
      </c>
      <c r="L39" s="40"/>
      <c r="M39" s="40"/>
      <c r="N39" s="40"/>
      <c r="O39" s="40"/>
      <c r="P39" s="40"/>
      <c r="Q39" s="40"/>
      <c r="R39" s="1"/>
      <c r="S39" s="40"/>
      <c r="U39" s="40"/>
      <c r="V39" s="40"/>
      <c r="W39" s="40" t="s">
        <v>332</v>
      </c>
      <c r="X39" s="40"/>
      <c r="Z39" s="1"/>
      <c r="AA39" s="38"/>
      <c r="AB39" s="40"/>
      <c r="AE39" s="38"/>
      <c r="AF39" s="38"/>
      <c r="AG39" s="38"/>
      <c r="AH39" s="38"/>
      <c r="AK39" s="38"/>
      <c r="AL39" s="38"/>
      <c r="AM39" s="38"/>
      <c r="AN39" s="38"/>
    </row>
    <row r="40" spans="1:42" ht="12.75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6"/>
      <c r="L40" s="46"/>
      <c r="M40" s="46"/>
      <c r="N40" s="46"/>
      <c r="O40" s="46"/>
      <c r="P40" s="46"/>
      <c r="Q40" s="46"/>
      <c r="R40" s="46"/>
      <c r="S40" s="46"/>
      <c r="U40" s="46"/>
      <c r="V40" s="46"/>
      <c r="W40" s="46"/>
      <c r="X40" s="46"/>
      <c r="Z40" s="46"/>
      <c r="AB40" s="46"/>
    </row>
    <row r="41" spans="1:42" ht="12.75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6"/>
      <c r="L41" s="46"/>
      <c r="M41" s="46"/>
      <c r="N41" s="46"/>
      <c r="O41" s="46"/>
      <c r="P41" s="46"/>
      <c r="Q41" s="46"/>
      <c r="R41" s="46"/>
      <c r="S41" s="46"/>
      <c r="U41" s="46"/>
      <c r="V41" s="46"/>
      <c r="W41" s="46"/>
      <c r="X41" s="46"/>
      <c r="Z41" s="46"/>
      <c r="AB41" s="46"/>
    </row>
    <row r="42" spans="1:42" ht="12.75" x14ac:dyDescent="0.2"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  <c r="Z42" s="1"/>
      <c r="AB42" s="40"/>
    </row>
    <row r="43" spans="1:42" ht="12.75" x14ac:dyDescent="0.2"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U43" s="1"/>
      <c r="V43" s="1"/>
      <c r="W43" s="1"/>
      <c r="X43" s="1"/>
      <c r="Y43" s="1"/>
      <c r="Z43" s="1"/>
      <c r="AB43" s="40"/>
    </row>
    <row r="44" spans="1:42" ht="12.75" x14ac:dyDescent="0.2"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U44" s="1"/>
      <c r="V44" s="1"/>
      <c r="W44" s="1"/>
      <c r="X44" s="1"/>
      <c r="Y44" s="1"/>
      <c r="Z44" s="1"/>
      <c r="AB44" s="40"/>
    </row>
  </sheetData>
  <mergeCells count="42">
    <mergeCell ref="AE3:AJ3"/>
    <mergeCell ref="R4:R5"/>
    <mergeCell ref="S4:V4"/>
    <mergeCell ref="S3:X3"/>
    <mergeCell ref="AE34:AH34"/>
    <mergeCell ref="AE4:AH4"/>
    <mergeCell ref="AI4:AI5"/>
    <mergeCell ref="AJ4:AJ5"/>
    <mergeCell ref="AK3:AP3"/>
    <mergeCell ref="G34:J34"/>
    <mergeCell ref="K4:K5"/>
    <mergeCell ref="G3:L3"/>
    <mergeCell ref="A1:AP1"/>
    <mergeCell ref="A2:B2"/>
    <mergeCell ref="A3:A5"/>
    <mergeCell ref="B3:B5"/>
    <mergeCell ref="C3:C5"/>
    <mergeCell ref="D3:D5"/>
    <mergeCell ref="Y3:AD3"/>
    <mergeCell ref="M3:R3"/>
    <mergeCell ref="M4:P4"/>
    <mergeCell ref="Q4:Q5"/>
    <mergeCell ref="AO4:AO5"/>
    <mergeCell ref="Y4:AB4"/>
    <mergeCell ref="A33:C34"/>
    <mergeCell ref="D33:D34"/>
    <mergeCell ref="S34:V34"/>
    <mergeCell ref="AC4:AC5"/>
    <mergeCell ref="M34:P34"/>
    <mergeCell ref="L4:L5"/>
    <mergeCell ref="G4:J4"/>
    <mergeCell ref="E33:E34"/>
    <mergeCell ref="F33:F34"/>
    <mergeCell ref="E3:E5"/>
    <mergeCell ref="F3:F5"/>
    <mergeCell ref="AP4:AP5"/>
    <mergeCell ref="AD4:AD5"/>
    <mergeCell ref="X4:X5"/>
    <mergeCell ref="W4:W5"/>
    <mergeCell ref="Y34:AB34"/>
    <mergeCell ref="AK4:AN4"/>
    <mergeCell ref="AK34:AN34"/>
  </mergeCells>
  <phoneticPr fontId="8" type="noConversion"/>
  <conditionalFormatting sqref="E8:E21 E23:E32">
    <cfRule type="cellIs" priority="4" stopIfTrue="1" operator="notEqual">
      <formula>C10</formula>
    </cfRule>
  </conditionalFormatting>
  <conditionalFormatting sqref="E6:E21 E23:E32">
    <cfRule type="cellIs" priority="3" stopIfTrue="1" operator="notEqual">
      <formula>C6</formula>
    </cfRule>
  </conditionalFormatting>
  <conditionalFormatting sqref="E6">
    <cfRule type="cellIs" priority="494" stopIfTrue="1" operator="notEqual">
      <formula>C9</formula>
    </cfRule>
  </conditionalFormatting>
  <conditionalFormatting sqref="E7">
    <cfRule type="cellIs" priority="496" stopIfTrue="1" operator="notEqual">
      <formula>C34</formula>
    </cfRule>
  </conditionalFormatting>
  <conditionalFormatting sqref="E22">
    <cfRule type="cellIs" priority="2" stopIfTrue="1" operator="notEqual">
      <formula>C24</formula>
    </cfRule>
  </conditionalFormatting>
  <conditionalFormatting sqref="E22">
    <cfRule type="cellIs" priority="1" stopIfTrue="1" operator="notEqual">
      <formula>C22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rstPageNumber="5" fitToHeight="0" orientation="landscape" r:id="rId1"/>
  <headerFooter alignWithMargins="0">
    <oddHeader>&amp;LKIERUNEK: PEDAGOGIKA&amp;C&amp;"Arial,Pogrubiony"&amp;12P L A N   S T U D I Ó W    N I E S T A C J O N A R N Y C H&amp;R&amp;"Arial,Kursywa"&amp;12Rekrutacja w roku akademickim 2018/2019</oddHeader>
  </headerFooter>
  <ignoredErrors>
    <ignoredError sqref="D23:D32 D6:D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2"/>
  <sheetViews>
    <sheetView topLeftCell="A7" zoomScale="85" zoomScaleNormal="85" zoomScaleSheetLayoutView="100" zoomScalePageLayoutView="70" workbookViewId="0">
      <selection activeCell="AD14" sqref="AD14"/>
    </sheetView>
  </sheetViews>
  <sheetFormatPr defaultColWidth="9.140625" defaultRowHeight="11.25" x14ac:dyDescent="0.2"/>
  <cols>
    <col min="1" max="1" width="4.140625" style="43" customWidth="1"/>
    <col min="2" max="2" width="21.85546875" style="43" customWidth="1"/>
    <col min="3" max="3" width="44.7109375" style="43" customWidth="1"/>
    <col min="4" max="5" width="5.85546875" style="43" customWidth="1"/>
    <col min="6" max="6" width="6.7109375" style="43" customWidth="1"/>
    <col min="7" max="10" width="4.42578125" style="43" customWidth="1"/>
    <col min="11" max="11" width="8" style="43" customWidth="1"/>
    <col min="12" max="12" width="4.5703125" style="43" customWidth="1"/>
    <col min="13" max="16" width="4.42578125" style="43" customWidth="1"/>
    <col min="17" max="17" width="8" style="43" customWidth="1"/>
    <col min="18" max="18" width="4.5703125" style="43" customWidth="1"/>
    <col min="19" max="22" width="4.42578125" style="43" customWidth="1"/>
    <col min="23" max="23" width="8" style="43" customWidth="1"/>
    <col min="24" max="24" width="4.5703125" style="43" customWidth="1"/>
    <col min="25" max="28" width="4.42578125" style="43" customWidth="1"/>
    <col min="29" max="29" width="8" style="43" customWidth="1"/>
    <col min="30" max="30" width="4.5703125" style="43" customWidth="1"/>
    <col min="31" max="34" width="4.42578125" style="43" customWidth="1"/>
    <col min="35" max="35" width="8" style="43" customWidth="1"/>
    <col min="36" max="36" width="4.5703125" style="43" customWidth="1"/>
    <col min="37" max="40" width="4.42578125" style="43" customWidth="1"/>
    <col min="41" max="41" width="8" style="43" customWidth="1"/>
    <col min="42" max="42" width="4.5703125" style="43" customWidth="1"/>
    <col min="43" max="16384" width="9.140625" style="43"/>
  </cols>
  <sheetData>
    <row r="1" spans="1:42" ht="16.5" thickBot="1" x14ac:dyDescent="0.3">
      <c r="A1" s="340" t="s">
        <v>236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</row>
    <row r="2" spans="1:42" ht="12" thickTop="1" x14ac:dyDescent="0.2">
      <c r="A2" s="360"/>
      <c r="B2" s="360"/>
    </row>
    <row r="3" spans="1:42" ht="12.6" customHeight="1" x14ac:dyDescent="0.2">
      <c r="A3" s="297" t="s">
        <v>0</v>
      </c>
      <c r="B3" s="304" t="s">
        <v>1</v>
      </c>
      <c r="C3" s="297" t="s">
        <v>2</v>
      </c>
      <c r="D3" s="321" t="s">
        <v>50</v>
      </c>
      <c r="E3" s="321" t="s">
        <v>3</v>
      </c>
      <c r="F3" s="297" t="s">
        <v>51</v>
      </c>
      <c r="G3" s="304" t="s">
        <v>53</v>
      </c>
      <c r="H3" s="304"/>
      <c r="I3" s="304"/>
      <c r="J3" s="304"/>
      <c r="K3" s="304"/>
      <c r="L3" s="304"/>
      <c r="M3" s="307" t="s">
        <v>54</v>
      </c>
      <c r="N3" s="307"/>
      <c r="O3" s="307"/>
      <c r="P3" s="307"/>
      <c r="Q3" s="307"/>
      <c r="R3" s="307"/>
      <c r="S3" s="304" t="s">
        <v>55</v>
      </c>
      <c r="T3" s="304"/>
      <c r="U3" s="304"/>
      <c r="V3" s="304"/>
      <c r="W3" s="304"/>
      <c r="X3" s="304"/>
      <c r="Y3" s="307" t="s">
        <v>56</v>
      </c>
      <c r="Z3" s="307"/>
      <c r="AA3" s="307"/>
      <c r="AB3" s="307"/>
      <c r="AC3" s="307"/>
      <c r="AD3" s="307"/>
      <c r="AE3" s="304" t="s">
        <v>57</v>
      </c>
      <c r="AF3" s="304"/>
      <c r="AG3" s="304"/>
      <c r="AH3" s="304"/>
      <c r="AI3" s="304"/>
      <c r="AJ3" s="304"/>
      <c r="AK3" s="307" t="s">
        <v>58</v>
      </c>
      <c r="AL3" s="307"/>
      <c r="AM3" s="307"/>
      <c r="AN3" s="307"/>
      <c r="AO3" s="307"/>
      <c r="AP3" s="307"/>
    </row>
    <row r="4" spans="1:42" ht="17.100000000000001" customHeight="1" x14ac:dyDescent="0.2">
      <c r="A4" s="297"/>
      <c r="B4" s="304"/>
      <c r="C4" s="297"/>
      <c r="D4" s="321"/>
      <c r="E4" s="321"/>
      <c r="F4" s="297"/>
      <c r="G4" s="297" t="s">
        <v>52</v>
      </c>
      <c r="H4" s="297"/>
      <c r="I4" s="297"/>
      <c r="J4" s="297"/>
      <c r="K4" s="297" t="s">
        <v>51</v>
      </c>
      <c r="L4" s="321" t="s">
        <v>3</v>
      </c>
      <c r="M4" s="286" t="s">
        <v>52</v>
      </c>
      <c r="N4" s="286"/>
      <c r="O4" s="286"/>
      <c r="P4" s="286"/>
      <c r="Q4" s="286" t="s">
        <v>51</v>
      </c>
      <c r="R4" s="299" t="s">
        <v>3</v>
      </c>
      <c r="S4" s="297" t="s">
        <v>52</v>
      </c>
      <c r="T4" s="297"/>
      <c r="U4" s="297"/>
      <c r="V4" s="297"/>
      <c r="W4" s="297" t="s">
        <v>51</v>
      </c>
      <c r="X4" s="321" t="s">
        <v>3</v>
      </c>
      <c r="Y4" s="286" t="s">
        <v>52</v>
      </c>
      <c r="Z4" s="286"/>
      <c r="AA4" s="286"/>
      <c r="AB4" s="286"/>
      <c r="AC4" s="286" t="s">
        <v>51</v>
      </c>
      <c r="AD4" s="299" t="s">
        <v>3</v>
      </c>
      <c r="AE4" s="297" t="s">
        <v>52</v>
      </c>
      <c r="AF4" s="297"/>
      <c r="AG4" s="297"/>
      <c r="AH4" s="297"/>
      <c r="AI4" s="297" t="s">
        <v>51</v>
      </c>
      <c r="AJ4" s="321" t="s">
        <v>3</v>
      </c>
      <c r="AK4" s="286" t="s">
        <v>52</v>
      </c>
      <c r="AL4" s="286"/>
      <c r="AM4" s="286"/>
      <c r="AN4" s="286"/>
      <c r="AO4" s="286" t="s">
        <v>51</v>
      </c>
      <c r="AP4" s="299" t="s">
        <v>3</v>
      </c>
    </row>
    <row r="5" spans="1:42" ht="21.6" customHeight="1" x14ac:dyDescent="0.2">
      <c r="A5" s="297"/>
      <c r="B5" s="304"/>
      <c r="C5" s="297"/>
      <c r="D5" s="321"/>
      <c r="E5" s="321" t="s">
        <v>3</v>
      </c>
      <c r="F5" s="297" t="s">
        <v>51</v>
      </c>
      <c r="G5" s="23" t="s">
        <v>4</v>
      </c>
      <c r="H5" s="18" t="s">
        <v>5</v>
      </c>
      <c r="I5" s="18" t="s">
        <v>208</v>
      </c>
      <c r="J5" s="18" t="s">
        <v>207</v>
      </c>
      <c r="K5" s="297"/>
      <c r="L5" s="321"/>
      <c r="M5" s="22" t="s">
        <v>4</v>
      </c>
      <c r="N5" s="19" t="s">
        <v>5</v>
      </c>
      <c r="O5" s="19" t="s">
        <v>208</v>
      </c>
      <c r="P5" s="19" t="s">
        <v>207</v>
      </c>
      <c r="Q5" s="286"/>
      <c r="R5" s="299"/>
      <c r="S5" s="23" t="s">
        <v>4</v>
      </c>
      <c r="T5" s="18" t="s">
        <v>5</v>
      </c>
      <c r="U5" s="18" t="s">
        <v>208</v>
      </c>
      <c r="V5" s="18" t="s">
        <v>207</v>
      </c>
      <c r="W5" s="297"/>
      <c r="X5" s="321"/>
      <c r="Y5" s="22" t="s">
        <v>4</v>
      </c>
      <c r="Z5" s="19" t="s">
        <v>5</v>
      </c>
      <c r="AA5" s="19" t="s">
        <v>208</v>
      </c>
      <c r="AB5" s="19" t="s">
        <v>207</v>
      </c>
      <c r="AC5" s="286"/>
      <c r="AD5" s="299"/>
      <c r="AE5" s="23" t="s">
        <v>4</v>
      </c>
      <c r="AF5" s="18" t="s">
        <v>5</v>
      </c>
      <c r="AG5" s="18" t="s">
        <v>208</v>
      </c>
      <c r="AH5" s="18" t="s">
        <v>207</v>
      </c>
      <c r="AI5" s="297"/>
      <c r="AJ5" s="321"/>
      <c r="AK5" s="22" t="s">
        <v>4</v>
      </c>
      <c r="AL5" s="19" t="s">
        <v>5</v>
      </c>
      <c r="AM5" s="19" t="s">
        <v>208</v>
      </c>
      <c r="AN5" s="19" t="s">
        <v>207</v>
      </c>
      <c r="AO5" s="286"/>
      <c r="AP5" s="299"/>
    </row>
    <row r="6" spans="1:42" ht="23.45" customHeight="1" x14ac:dyDescent="0.2">
      <c r="A6" s="339" t="s">
        <v>314</v>
      </c>
      <c r="B6" s="339"/>
      <c r="C6" s="339"/>
      <c r="D6" s="93"/>
      <c r="E6" s="93"/>
      <c r="F6" s="92"/>
      <c r="G6" s="78"/>
      <c r="H6" s="79"/>
      <c r="I6" s="79"/>
      <c r="J6" s="79"/>
      <c r="K6" s="92"/>
      <c r="L6" s="92"/>
      <c r="M6" s="91"/>
      <c r="N6" s="91"/>
      <c r="O6" s="91"/>
      <c r="P6" s="91"/>
      <c r="Q6" s="91"/>
      <c r="R6" s="91"/>
      <c r="S6" s="78"/>
      <c r="T6" s="79"/>
      <c r="U6" s="79"/>
      <c r="V6" s="79"/>
      <c r="W6" s="92"/>
      <c r="X6" s="92"/>
      <c r="Y6" s="91"/>
      <c r="Z6" s="91"/>
      <c r="AA6" s="91"/>
      <c r="AB6" s="91"/>
      <c r="AC6" s="91"/>
      <c r="AD6" s="91"/>
      <c r="AE6" s="78"/>
      <c r="AF6" s="79"/>
      <c r="AG6" s="79"/>
      <c r="AH6" s="79"/>
      <c r="AI6" s="92"/>
      <c r="AJ6" s="92"/>
      <c r="AK6" s="91"/>
      <c r="AL6" s="91"/>
      <c r="AM6" s="91"/>
      <c r="AN6" s="91"/>
      <c r="AO6" s="91"/>
      <c r="AP6" s="91"/>
    </row>
    <row r="7" spans="1:42" ht="17.45" customHeight="1" x14ac:dyDescent="0.2">
      <c r="A7" s="83" t="s">
        <v>6</v>
      </c>
      <c r="B7" s="21" t="s">
        <v>237</v>
      </c>
      <c r="C7" s="51" t="s">
        <v>93</v>
      </c>
      <c r="D7" s="17">
        <f>SUM(G7:J7, M7:P7, S7:V7,Y7:AB7,AE7:AH7,AK7:AN7)</f>
        <v>36</v>
      </c>
      <c r="E7" s="14">
        <f>L7+R7+X7+AD7+AJ7+AP7</f>
        <v>6</v>
      </c>
      <c r="F7" s="25" t="s">
        <v>198</v>
      </c>
      <c r="G7" s="25">
        <v>18</v>
      </c>
      <c r="H7" s="25">
        <v>18</v>
      </c>
      <c r="I7" s="25"/>
      <c r="J7" s="25" t="s">
        <v>64</v>
      </c>
      <c r="K7" s="25" t="s">
        <v>198</v>
      </c>
      <c r="L7" s="25">
        <v>6</v>
      </c>
      <c r="M7" s="19" t="s">
        <v>64</v>
      </c>
      <c r="N7" s="19" t="s">
        <v>64</v>
      </c>
      <c r="O7" s="19"/>
      <c r="P7" s="19" t="s">
        <v>64</v>
      </c>
      <c r="Q7" s="19" t="s">
        <v>64</v>
      </c>
      <c r="R7" s="19"/>
      <c r="S7" s="80"/>
      <c r="T7" s="80"/>
      <c r="U7" s="80"/>
      <c r="V7" s="80"/>
      <c r="W7" s="80"/>
      <c r="X7" s="80"/>
      <c r="Y7" s="19"/>
      <c r="Z7" s="19"/>
      <c r="AA7" s="19"/>
      <c r="AB7" s="19"/>
      <c r="AC7" s="81"/>
      <c r="AD7" s="81"/>
      <c r="AE7" s="80"/>
      <c r="AF7" s="80"/>
      <c r="AG7" s="80"/>
      <c r="AH7" s="80"/>
      <c r="AI7" s="80"/>
      <c r="AJ7" s="80"/>
      <c r="AK7" s="81"/>
      <c r="AL7" s="19"/>
      <c r="AM7" s="19"/>
      <c r="AN7" s="19"/>
      <c r="AO7" s="19"/>
      <c r="AP7" s="19"/>
    </row>
    <row r="8" spans="1:42" ht="17.45" customHeight="1" x14ac:dyDescent="0.2">
      <c r="A8" s="83" t="s">
        <v>7</v>
      </c>
      <c r="B8" s="21" t="s">
        <v>238</v>
      </c>
      <c r="C8" s="51" t="s">
        <v>105</v>
      </c>
      <c r="D8" s="17">
        <f t="shared" ref="D8:D25" si="0">SUM(G8:J8, M8:P8, S8:V8,Y8:AB8,AE8:AH8,AK8:AN8)</f>
        <v>18</v>
      </c>
      <c r="E8" s="14">
        <f t="shared" ref="E8:E25" si="1">L8+R8+X8+AD8+AJ8+AP8</f>
        <v>3</v>
      </c>
      <c r="F8" s="24" t="s">
        <v>198</v>
      </c>
      <c r="G8" s="25"/>
      <c r="H8" s="25"/>
      <c r="I8" s="25"/>
      <c r="J8" s="25"/>
      <c r="K8" s="25"/>
      <c r="L8" s="25"/>
      <c r="M8" s="126">
        <v>9</v>
      </c>
      <c r="N8" s="126">
        <v>9</v>
      </c>
      <c r="O8" s="126"/>
      <c r="P8" s="126" t="s">
        <v>64</v>
      </c>
      <c r="Q8" s="126" t="s">
        <v>198</v>
      </c>
      <c r="R8" s="126">
        <v>3</v>
      </c>
      <c r="S8" s="80"/>
      <c r="T8" s="80"/>
      <c r="U8" s="80"/>
      <c r="V8" s="80"/>
      <c r="W8" s="80"/>
      <c r="X8" s="80"/>
      <c r="Y8" s="19"/>
      <c r="Z8" s="19"/>
      <c r="AA8" s="19"/>
      <c r="AB8" s="19"/>
      <c r="AC8" s="81"/>
      <c r="AD8" s="81"/>
      <c r="AE8" s="80"/>
      <c r="AF8" s="80"/>
      <c r="AG8" s="80"/>
      <c r="AH8" s="80"/>
      <c r="AI8" s="80"/>
      <c r="AJ8" s="80"/>
      <c r="AK8" s="81"/>
      <c r="AL8" s="19"/>
      <c r="AM8" s="19"/>
      <c r="AN8" s="19"/>
      <c r="AO8" s="19"/>
      <c r="AP8" s="19"/>
    </row>
    <row r="9" spans="1:42" ht="17.45" customHeight="1" x14ac:dyDescent="0.2">
      <c r="A9" s="83" t="s">
        <v>8</v>
      </c>
      <c r="B9" s="21" t="s">
        <v>239</v>
      </c>
      <c r="C9" s="51" t="s">
        <v>78</v>
      </c>
      <c r="D9" s="17">
        <f t="shared" si="0"/>
        <v>18</v>
      </c>
      <c r="E9" s="14">
        <f t="shared" si="1"/>
        <v>3</v>
      </c>
      <c r="F9" s="25" t="s">
        <v>62</v>
      </c>
      <c r="G9" s="25"/>
      <c r="H9" s="25"/>
      <c r="I9" s="25"/>
      <c r="J9" s="25"/>
      <c r="K9" s="25"/>
      <c r="L9" s="25"/>
      <c r="M9" s="126"/>
      <c r="N9" s="126"/>
      <c r="O9" s="126"/>
      <c r="P9" s="126"/>
      <c r="Q9" s="126"/>
      <c r="R9" s="126"/>
      <c r="S9" s="25" t="s">
        <v>64</v>
      </c>
      <c r="T9" s="25">
        <v>18</v>
      </c>
      <c r="U9" s="25"/>
      <c r="V9" s="25" t="s">
        <v>64</v>
      </c>
      <c r="W9" s="25" t="s">
        <v>62</v>
      </c>
      <c r="X9" s="25">
        <v>3</v>
      </c>
      <c r="Y9" s="19"/>
      <c r="Z9" s="19"/>
      <c r="AA9" s="19"/>
      <c r="AB9" s="19"/>
      <c r="AC9" s="81"/>
      <c r="AD9" s="81"/>
      <c r="AE9" s="80"/>
      <c r="AF9" s="80"/>
      <c r="AG9" s="80"/>
      <c r="AH9" s="80"/>
      <c r="AI9" s="80"/>
      <c r="AJ9" s="80"/>
      <c r="AK9" s="81"/>
      <c r="AL9" s="19"/>
      <c r="AM9" s="19"/>
      <c r="AN9" s="19"/>
      <c r="AO9" s="19"/>
      <c r="AP9" s="19"/>
    </row>
    <row r="10" spans="1:42" ht="17.45" customHeight="1" x14ac:dyDescent="0.2">
      <c r="A10" s="83" t="s">
        <v>9</v>
      </c>
      <c r="B10" s="21" t="s">
        <v>240</v>
      </c>
      <c r="C10" s="51" t="s">
        <v>95</v>
      </c>
      <c r="D10" s="17">
        <f t="shared" si="0"/>
        <v>18</v>
      </c>
      <c r="E10" s="14">
        <f t="shared" si="1"/>
        <v>3</v>
      </c>
      <c r="F10" s="25" t="s">
        <v>198</v>
      </c>
      <c r="G10" s="25"/>
      <c r="H10" s="25"/>
      <c r="I10" s="25"/>
      <c r="J10" s="25"/>
      <c r="K10" s="25"/>
      <c r="L10" s="25"/>
      <c r="M10" s="126"/>
      <c r="N10" s="126"/>
      <c r="O10" s="126"/>
      <c r="P10" s="126"/>
      <c r="Q10" s="126"/>
      <c r="R10" s="126"/>
      <c r="S10" s="25">
        <v>9</v>
      </c>
      <c r="T10" s="25">
        <v>9</v>
      </c>
      <c r="U10" s="25"/>
      <c r="V10" s="25" t="s">
        <v>64</v>
      </c>
      <c r="W10" s="25" t="s">
        <v>198</v>
      </c>
      <c r="X10" s="25">
        <v>3</v>
      </c>
      <c r="Y10" s="19"/>
      <c r="Z10" s="19"/>
      <c r="AA10" s="19"/>
      <c r="AB10" s="19"/>
      <c r="AC10" s="81"/>
      <c r="AD10" s="81"/>
      <c r="AE10" s="80"/>
      <c r="AF10" s="80"/>
      <c r="AG10" s="80"/>
      <c r="AH10" s="80"/>
      <c r="AI10" s="80"/>
      <c r="AJ10" s="80"/>
      <c r="AK10" s="81"/>
      <c r="AL10" s="19"/>
      <c r="AM10" s="19"/>
      <c r="AN10" s="19"/>
      <c r="AO10" s="19"/>
      <c r="AP10" s="19"/>
    </row>
    <row r="11" spans="1:42" ht="21.95" customHeight="1" x14ac:dyDescent="0.2">
      <c r="A11" s="83" t="s">
        <v>10</v>
      </c>
      <c r="B11" s="21" t="s">
        <v>251</v>
      </c>
      <c r="C11" s="51" t="s">
        <v>96</v>
      </c>
      <c r="D11" s="17">
        <f>SUM(G11:J11, M11:P11, S11:V11,Y11:AB11,AE11:AH11,AK11:AN11)</f>
        <v>18</v>
      </c>
      <c r="E11" s="14">
        <f>L11+R11+X11+AD11+AJ11+AP11</f>
        <v>2</v>
      </c>
      <c r="F11" s="25" t="s">
        <v>200</v>
      </c>
      <c r="G11" s="25"/>
      <c r="H11" s="25"/>
      <c r="I11" s="25"/>
      <c r="J11" s="25"/>
      <c r="K11" s="25"/>
      <c r="L11" s="25"/>
      <c r="M11" s="126"/>
      <c r="N11" s="126"/>
      <c r="O11" s="126"/>
      <c r="P11" s="126"/>
      <c r="Q11" s="126"/>
      <c r="R11" s="126"/>
      <c r="S11" s="82">
        <v>9</v>
      </c>
      <c r="T11" s="82">
        <v>9</v>
      </c>
      <c r="U11" s="82"/>
      <c r="V11" s="82" t="s">
        <v>64</v>
      </c>
      <c r="W11" s="82" t="s">
        <v>200</v>
      </c>
      <c r="X11" s="82">
        <v>2</v>
      </c>
      <c r="Y11" s="126"/>
      <c r="Z11" s="126"/>
      <c r="AA11" s="126"/>
      <c r="AB11" s="126"/>
      <c r="AC11" s="126"/>
      <c r="AD11" s="126"/>
      <c r="AE11" s="25"/>
      <c r="AF11" s="25"/>
      <c r="AG11" s="25"/>
      <c r="AH11" s="25"/>
      <c r="AI11" s="25"/>
      <c r="AJ11" s="25"/>
      <c r="AK11" s="126"/>
      <c r="AL11" s="126"/>
      <c r="AM11" s="126"/>
      <c r="AN11" s="126" t="s">
        <v>64</v>
      </c>
      <c r="AO11" s="126"/>
      <c r="AP11" s="126"/>
    </row>
    <row r="12" spans="1:42" ht="17.45" customHeight="1" x14ac:dyDescent="0.2">
      <c r="A12" s="83" t="s">
        <v>11</v>
      </c>
      <c r="B12" s="21" t="s">
        <v>241</v>
      </c>
      <c r="C12" s="51" t="s">
        <v>99</v>
      </c>
      <c r="D12" s="17">
        <f t="shared" si="0"/>
        <v>36</v>
      </c>
      <c r="E12" s="14">
        <f t="shared" si="1"/>
        <v>5</v>
      </c>
      <c r="F12" s="25" t="s">
        <v>198</v>
      </c>
      <c r="G12" s="25"/>
      <c r="H12" s="25"/>
      <c r="I12" s="25"/>
      <c r="J12" s="25"/>
      <c r="K12" s="25"/>
      <c r="L12" s="25"/>
      <c r="M12" s="126"/>
      <c r="N12" s="126"/>
      <c r="O12" s="126"/>
      <c r="P12" s="126"/>
      <c r="Q12" s="126"/>
      <c r="R12" s="126"/>
      <c r="S12" s="25"/>
      <c r="T12" s="25"/>
      <c r="U12" s="25"/>
      <c r="V12" s="25"/>
      <c r="W12" s="25"/>
      <c r="X12" s="25"/>
      <c r="Y12" s="126">
        <v>18</v>
      </c>
      <c r="Z12" s="126">
        <v>18</v>
      </c>
      <c r="AA12" s="126"/>
      <c r="AB12" s="126" t="s">
        <v>64</v>
      </c>
      <c r="AC12" s="126" t="s">
        <v>198</v>
      </c>
      <c r="AD12" s="278">
        <v>5</v>
      </c>
      <c r="AE12" s="80"/>
      <c r="AF12" s="80"/>
      <c r="AG12" s="80"/>
      <c r="AH12" s="80"/>
      <c r="AI12" s="80"/>
      <c r="AJ12" s="80"/>
      <c r="AK12" s="19"/>
      <c r="AL12" s="19"/>
      <c r="AM12" s="19"/>
      <c r="AN12" s="19"/>
      <c r="AO12" s="19"/>
      <c r="AP12" s="19"/>
    </row>
    <row r="13" spans="1:42" ht="17.45" customHeight="1" x14ac:dyDescent="0.2">
      <c r="A13" s="83" t="s">
        <v>12</v>
      </c>
      <c r="B13" s="21" t="s">
        <v>242</v>
      </c>
      <c r="C13" s="51" t="s">
        <v>98</v>
      </c>
      <c r="D13" s="17">
        <f t="shared" si="0"/>
        <v>18</v>
      </c>
      <c r="E13" s="14">
        <f t="shared" si="1"/>
        <v>2</v>
      </c>
      <c r="F13" s="25" t="s">
        <v>62</v>
      </c>
      <c r="G13" s="25"/>
      <c r="H13" s="25"/>
      <c r="I13" s="25"/>
      <c r="J13" s="25"/>
      <c r="K13" s="25"/>
      <c r="L13" s="25"/>
      <c r="M13" s="126"/>
      <c r="N13" s="126"/>
      <c r="O13" s="126"/>
      <c r="P13" s="126"/>
      <c r="Q13" s="126"/>
      <c r="R13" s="126"/>
      <c r="S13" s="25"/>
      <c r="T13" s="25"/>
      <c r="U13" s="25"/>
      <c r="V13" s="25"/>
      <c r="W13" s="25"/>
      <c r="X13" s="25"/>
      <c r="Y13" s="126" t="s">
        <v>64</v>
      </c>
      <c r="Z13" s="126">
        <v>18</v>
      </c>
      <c r="AA13" s="126"/>
      <c r="AB13" s="126" t="s">
        <v>64</v>
      </c>
      <c r="AC13" s="126" t="s">
        <v>62</v>
      </c>
      <c r="AD13" s="126">
        <v>2</v>
      </c>
      <c r="AE13" s="80"/>
      <c r="AF13" s="80"/>
      <c r="AG13" s="80"/>
      <c r="AH13" s="80"/>
      <c r="AI13" s="80"/>
      <c r="AJ13" s="80"/>
      <c r="AK13" s="19"/>
      <c r="AL13" s="19"/>
      <c r="AM13" s="19"/>
      <c r="AN13" s="19"/>
      <c r="AO13" s="19"/>
      <c r="AP13" s="19"/>
    </row>
    <row r="14" spans="1:42" ht="17.45" customHeight="1" x14ac:dyDescent="0.2">
      <c r="A14" s="83" t="s">
        <v>13</v>
      </c>
      <c r="B14" s="21" t="s">
        <v>243</v>
      </c>
      <c r="C14" s="51" t="s">
        <v>102</v>
      </c>
      <c r="D14" s="17">
        <f t="shared" si="0"/>
        <v>18</v>
      </c>
      <c r="E14" s="14">
        <f t="shared" si="1"/>
        <v>2</v>
      </c>
      <c r="F14" s="24" t="s">
        <v>62</v>
      </c>
      <c r="G14" s="25"/>
      <c r="H14" s="25"/>
      <c r="I14" s="25"/>
      <c r="J14" s="25"/>
      <c r="K14" s="25"/>
      <c r="L14" s="25"/>
      <c r="M14" s="126"/>
      <c r="N14" s="126"/>
      <c r="O14" s="126"/>
      <c r="P14" s="126"/>
      <c r="Q14" s="126"/>
      <c r="R14" s="126"/>
      <c r="S14" s="25"/>
      <c r="T14" s="25"/>
      <c r="U14" s="25"/>
      <c r="V14" s="25"/>
      <c r="W14" s="25"/>
      <c r="X14" s="25"/>
      <c r="Y14" s="126" t="s">
        <v>64</v>
      </c>
      <c r="Z14" s="126" t="s">
        <v>64</v>
      </c>
      <c r="AA14" s="126">
        <v>18</v>
      </c>
      <c r="AB14" s="126" t="s">
        <v>64</v>
      </c>
      <c r="AC14" s="126" t="s">
        <v>62</v>
      </c>
      <c r="AD14" s="278">
        <v>2</v>
      </c>
      <c r="AE14" s="80"/>
      <c r="AF14" s="80"/>
      <c r="AG14" s="80"/>
      <c r="AH14" s="80"/>
      <c r="AI14" s="80"/>
      <c r="AJ14" s="80"/>
      <c r="AK14" s="19"/>
      <c r="AL14" s="19"/>
      <c r="AM14" s="19"/>
      <c r="AN14" s="19"/>
      <c r="AO14" s="19"/>
      <c r="AP14" s="19"/>
    </row>
    <row r="15" spans="1:42" ht="17.45" customHeight="1" x14ac:dyDescent="0.2">
      <c r="A15" s="83" t="s">
        <v>14</v>
      </c>
      <c r="B15" s="21" t="s">
        <v>244</v>
      </c>
      <c r="C15" s="51" t="s">
        <v>94</v>
      </c>
      <c r="D15" s="17">
        <f t="shared" si="0"/>
        <v>18</v>
      </c>
      <c r="E15" s="14">
        <f t="shared" si="1"/>
        <v>3</v>
      </c>
      <c r="F15" s="25" t="s">
        <v>198</v>
      </c>
      <c r="G15" s="25"/>
      <c r="H15" s="25"/>
      <c r="I15" s="25"/>
      <c r="J15" s="25"/>
      <c r="K15" s="25"/>
      <c r="L15" s="25"/>
      <c r="M15" s="126"/>
      <c r="N15" s="126"/>
      <c r="O15" s="126"/>
      <c r="P15" s="126"/>
      <c r="Q15" s="126"/>
      <c r="R15" s="126"/>
      <c r="S15" s="25"/>
      <c r="T15" s="25"/>
      <c r="U15" s="25"/>
      <c r="V15" s="25"/>
      <c r="W15" s="25"/>
      <c r="X15" s="25"/>
      <c r="Y15" s="126">
        <v>9</v>
      </c>
      <c r="Z15" s="126">
        <v>9</v>
      </c>
      <c r="AA15" s="126"/>
      <c r="AB15" s="126" t="s">
        <v>64</v>
      </c>
      <c r="AC15" s="126" t="s">
        <v>198</v>
      </c>
      <c r="AD15" s="126">
        <v>3</v>
      </c>
      <c r="AE15" s="80"/>
      <c r="AF15" s="80"/>
      <c r="AG15" s="80"/>
      <c r="AH15" s="80"/>
      <c r="AI15" s="80"/>
      <c r="AJ15" s="80"/>
      <c r="AK15" s="19"/>
      <c r="AL15" s="19"/>
      <c r="AM15" s="19"/>
      <c r="AN15" s="19"/>
      <c r="AO15" s="19"/>
      <c r="AP15" s="19"/>
    </row>
    <row r="16" spans="1:42" ht="17.45" customHeight="1" x14ac:dyDescent="0.2">
      <c r="A16" s="83" t="s">
        <v>15</v>
      </c>
      <c r="B16" s="21" t="s">
        <v>245</v>
      </c>
      <c r="C16" s="51" t="s">
        <v>90</v>
      </c>
      <c r="D16" s="17">
        <f t="shared" si="0"/>
        <v>18</v>
      </c>
      <c r="E16" s="14">
        <f t="shared" si="1"/>
        <v>1</v>
      </c>
      <c r="F16" s="25" t="s">
        <v>62</v>
      </c>
      <c r="G16" s="25"/>
      <c r="H16" s="25"/>
      <c r="I16" s="25"/>
      <c r="J16" s="25"/>
      <c r="K16" s="25"/>
      <c r="L16" s="25"/>
      <c r="M16" s="126"/>
      <c r="N16" s="126"/>
      <c r="O16" s="126"/>
      <c r="P16" s="126"/>
      <c r="Q16" s="126"/>
      <c r="R16" s="126"/>
      <c r="S16" s="25"/>
      <c r="T16" s="25"/>
      <c r="U16" s="25"/>
      <c r="V16" s="25"/>
      <c r="W16" s="25"/>
      <c r="X16" s="25"/>
      <c r="Y16" s="126" t="s">
        <v>64</v>
      </c>
      <c r="Z16" s="126" t="s">
        <v>64</v>
      </c>
      <c r="AA16" s="126">
        <v>18</v>
      </c>
      <c r="AB16" s="126" t="s">
        <v>64</v>
      </c>
      <c r="AC16" s="126" t="s">
        <v>62</v>
      </c>
      <c r="AD16" s="126">
        <v>1</v>
      </c>
      <c r="AE16" s="80" t="s">
        <v>64</v>
      </c>
      <c r="AF16" s="80" t="s">
        <v>64</v>
      </c>
      <c r="AG16" s="80"/>
      <c r="AH16" s="80"/>
      <c r="AI16" s="80"/>
      <c r="AJ16" s="80"/>
      <c r="AK16" s="19"/>
      <c r="AL16" s="19"/>
      <c r="AM16" s="19"/>
      <c r="AN16" s="19"/>
      <c r="AO16" s="19"/>
      <c r="AP16" s="19"/>
    </row>
    <row r="17" spans="1:42" ht="17.45" customHeight="1" x14ac:dyDescent="0.2">
      <c r="A17" s="83" t="s">
        <v>16</v>
      </c>
      <c r="B17" s="271" t="s">
        <v>424</v>
      </c>
      <c r="C17" s="272" t="s">
        <v>366</v>
      </c>
      <c r="D17" s="17">
        <f>SUM(G17:J17, M17:P17, S17:V17,Y17:AB17,AE17:AH17,AK17:AN17)</f>
        <v>18</v>
      </c>
      <c r="E17" s="14">
        <f>L17+R17+X17+AD17+AJ17+AP17</f>
        <v>2</v>
      </c>
      <c r="F17" s="268" t="s">
        <v>62</v>
      </c>
      <c r="G17" s="268"/>
      <c r="H17" s="268"/>
      <c r="I17" s="268"/>
      <c r="J17" s="268"/>
      <c r="K17" s="268"/>
      <c r="L17" s="268"/>
      <c r="M17" s="267"/>
      <c r="N17" s="267"/>
      <c r="O17" s="267"/>
      <c r="P17" s="267"/>
      <c r="Q17" s="267"/>
      <c r="R17" s="267"/>
      <c r="S17" s="268"/>
      <c r="T17" s="268"/>
      <c r="U17" s="268"/>
      <c r="V17" s="268"/>
      <c r="W17" s="268"/>
      <c r="X17" s="268"/>
      <c r="Y17" s="267"/>
      <c r="Z17" s="267"/>
      <c r="AA17" s="267"/>
      <c r="AB17" s="267">
        <v>18</v>
      </c>
      <c r="AC17" s="267" t="s">
        <v>65</v>
      </c>
      <c r="AD17" s="267">
        <v>2</v>
      </c>
      <c r="AE17" s="17"/>
      <c r="AF17" s="17"/>
      <c r="AG17" s="17"/>
      <c r="AH17" s="17"/>
      <c r="AI17" s="17"/>
      <c r="AJ17" s="17"/>
      <c r="AK17" s="269"/>
      <c r="AL17" s="269"/>
      <c r="AM17" s="269"/>
      <c r="AN17" s="269"/>
      <c r="AO17" s="269"/>
      <c r="AP17" s="269"/>
    </row>
    <row r="18" spans="1:42" ht="17.45" customHeight="1" x14ac:dyDescent="0.2">
      <c r="A18" s="83" t="s">
        <v>17</v>
      </c>
      <c r="B18" s="21" t="s">
        <v>246</v>
      </c>
      <c r="C18" s="51" t="s">
        <v>104</v>
      </c>
      <c r="D18" s="17">
        <f t="shared" si="0"/>
        <v>27</v>
      </c>
      <c r="E18" s="14">
        <f t="shared" si="1"/>
        <v>3</v>
      </c>
      <c r="F18" s="25" t="s">
        <v>200</v>
      </c>
      <c r="G18" s="25"/>
      <c r="H18" s="25"/>
      <c r="I18" s="25"/>
      <c r="J18" s="25"/>
      <c r="K18" s="25"/>
      <c r="L18" s="25"/>
      <c r="M18" s="126"/>
      <c r="N18" s="126"/>
      <c r="O18" s="126"/>
      <c r="P18" s="126"/>
      <c r="Q18" s="126"/>
      <c r="R18" s="126"/>
      <c r="S18" s="25"/>
      <c r="T18" s="25"/>
      <c r="U18" s="25"/>
      <c r="V18" s="25"/>
      <c r="W18" s="25"/>
      <c r="X18" s="25"/>
      <c r="Y18" s="126"/>
      <c r="Z18" s="126"/>
      <c r="AA18" s="126"/>
      <c r="AB18" s="126"/>
      <c r="AC18" s="126"/>
      <c r="AD18" s="126"/>
      <c r="AE18" s="25">
        <v>9</v>
      </c>
      <c r="AF18" s="25">
        <v>18</v>
      </c>
      <c r="AG18" s="25"/>
      <c r="AH18" s="25" t="s">
        <v>64</v>
      </c>
      <c r="AI18" s="25" t="s">
        <v>200</v>
      </c>
      <c r="AJ18" s="25">
        <v>3</v>
      </c>
      <c r="AK18" s="19"/>
      <c r="AL18" s="19"/>
      <c r="AM18" s="19"/>
      <c r="AN18" s="19"/>
      <c r="AO18" s="19"/>
      <c r="AP18" s="19"/>
    </row>
    <row r="19" spans="1:42" ht="17.45" customHeight="1" x14ac:dyDescent="0.2">
      <c r="A19" s="83" t="s">
        <v>18</v>
      </c>
      <c r="B19" s="21" t="s">
        <v>247</v>
      </c>
      <c r="C19" s="51" t="s">
        <v>109</v>
      </c>
      <c r="D19" s="17">
        <f t="shared" si="0"/>
        <v>27</v>
      </c>
      <c r="E19" s="14">
        <f t="shared" si="1"/>
        <v>4</v>
      </c>
      <c r="F19" s="25" t="s">
        <v>198</v>
      </c>
      <c r="G19" s="25"/>
      <c r="H19" s="25"/>
      <c r="I19" s="25"/>
      <c r="J19" s="25"/>
      <c r="K19" s="25"/>
      <c r="L19" s="25"/>
      <c r="M19" s="126"/>
      <c r="N19" s="126"/>
      <c r="O19" s="126"/>
      <c r="P19" s="126"/>
      <c r="Q19" s="126"/>
      <c r="R19" s="126"/>
      <c r="S19" s="25"/>
      <c r="T19" s="25"/>
      <c r="U19" s="25"/>
      <c r="V19" s="25"/>
      <c r="W19" s="25"/>
      <c r="X19" s="25"/>
      <c r="Y19" s="126"/>
      <c r="Z19" s="126"/>
      <c r="AA19" s="126"/>
      <c r="AB19" s="126"/>
      <c r="AC19" s="126"/>
      <c r="AD19" s="126"/>
      <c r="AE19" s="25">
        <v>9</v>
      </c>
      <c r="AF19" s="25">
        <v>18</v>
      </c>
      <c r="AG19" s="25"/>
      <c r="AH19" s="25" t="s">
        <v>64</v>
      </c>
      <c r="AI19" s="25" t="s">
        <v>198</v>
      </c>
      <c r="AJ19" s="25">
        <v>4</v>
      </c>
      <c r="AK19" s="19"/>
      <c r="AL19" s="19"/>
      <c r="AM19" s="19"/>
      <c r="AN19" s="19"/>
      <c r="AO19" s="19"/>
      <c r="AP19" s="19"/>
    </row>
    <row r="20" spans="1:42" ht="17.45" customHeight="1" x14ac:dyDescent="0.2">
      <c r="A20" s="83" t="s">
        <v>19</v>
      </c>
      <c r="B20" s="21" t="s">
        <v>248</v>
      </c>
      <c r="C20" s="51" t="s">
        <v>72</v>
      </c>
      <c r="D20" s="17">
        <f t="shared" si="0"/>
        <v>18</v>
      </c>
      <c r="E20" s="14">
        <f t="shared" si="1"/>
        <v>2</v>
      </c>
      <c r="F20" s="25" t="s">
        <v>62</v>
      </c>
      <c r="G20" s="25"/>
      <c r="H20" s="25"/>
      <c r="I20" s="25"/>
      <c r="J20" s="25"/>
      <c r="K20" s="25"/>
      <c r="L20" s="25"/>
      <c r="M20" s="126"/>
      <c r="N20" s="126"/>
      <c r="O20" s="126"/>
      <c r="P20" s="126"/>
      <c r="Q20" s="126"/>
      <c r="R20" s="126"/>
      <c r="S20" s="25"/>
      <c r="T20" s="25"/>
      <c r="U20" s="25"/>
      <c r="V20" s="25"/>
      <c r="W20" s="25"/>
      <c r="X20" s="25"/>
      <c r="Y20" s="126"/>
      <c r="Z20" s="126"/>
      <c r="AA20" s="126"/>
      <c r="AB20" s="126"/>
      <c r="AC20" s="126"/>
      <c r="AD20" s="126"/>
      <c r="AE20" s="25" t="s">
        <v>64</v>
      </c>
      <c r="AF20" s="25" t="s">
        <v>64</v>
      </c>
      <c r="AG20" s="25">
        <v>18</v>
      </c>
      <c r="AH20" s="24"/>
      <c r="AI20" s="25" t="s">
        <v>62</v>
      </c>
      <c r="AJ20" s="25">
        <v>2</v>
      </c>
      <c r="AK20" s="19"/>
      <c r="AL20" s="19"/>
      <c r="AM20" s="19"/>
      <c r="AN20" s="19" t="s">
        <v>64</v>
      </c>
      <c r="AO20" s="19"/>
      <c r="AP20" s="19"/>
    </row>
    <row r="21" spans="1:42" ht="17.45" customHeight="1" x14ac:dyDescent="0.2">
      <c r="A21" s="83" t="s">
        <v>20</v>
      </c>
      <c r="B21" s="21" t="s">
        <v>249</v>
      </c>
      <c r="C21" s="51" t="s">
        <v>101</v>
      </c>
      <c r="D21" s="17">
        <f t="shared" si="0"/>
        <v>18</v>
      </c>
      <c r="E21" s="14">
        <f t="shared" si="1"/>
        <v>1</v>
      </c>
      <c r="F21" s="24" t="s">
        <v>62</v>
      </c>
      <c r="G21" s="25"/>
      <c r="H21" s="25"/>
      <c r="I21" s="25"/>
      <c r="J21" s="25"/>
      <c r="K21" s="25"/>
      <c r="L21" s="25"/>
      <c r="M21" s="126"/>
      <c r="N21" s="126"/>
      <c r="O21" s="126"/>
      <c r="P21" s="126"/>
      <c r="Q21" s="126"/>
      <c r="R21" s="126"/>
      <c r="S21" s="25"/>
      <c r="T21" s="25"/>
      <c r="U21" s="25"/>
      <c r="V21" s="25"/>
      <c r="W21" s="25"/>
      <c r="X21" s="25"/>
      <c r="Y21" s="126"/>
      <c r="Z21" s="126"/>
      <c r="AA21" s="126"/>
      <c r="AB21" s="126"/>
      <c r="AC21" s="126"/>
      <c r="AD21" s="126"/>
      <c r="AE21" s="25" t="s">
        <v>64</v>
      </c>
      <c r="AF21" s="25" t="s">
        <v>64</v>
      </c>
      <c r="AG21" s="25">
        <v>18</v>
      </c>
      <c r="AH21" s="24"/>
      <c r="AI21" s="25" t="s">
        <v>62</v>
      </c>
      <c r="AJ21" s="25">
        <v>1</v>
      </c>
      <c r="AK21" s="19"/>
      <c r="AL21" s="19"/>
      <c r="AM21" s="19"/>
      <c r="AN21" s="19" t="s">
        <v>64</v>
      </c>
      <c r="AO21" s="19"/>
      <c r="AP21" s="19"/>
    </row>
    <row r="22" spans="1:42" ht="17.45" customHeight="1" x14ac:dyDescent="0.2">
      <c r="A22" s="83" t="s">
        <v>21</v>
      </c>
      <c r="B22" s="21" t="s">
        <v>250</v>
      </c>
      <c r="C22" s="51" t="s">
        <v>97</v>
      </c>
      <c r="D22" s="17">
        <f t="shared" si="0"/>
        <v>18</v>
      </c>
      <c r="E22" s="14">
        <f t="shared" si="1"/>
        <v>2</v>
      </c>
      <c r="F22" s="25" t="s">
        <v>62</v>
      </c>
      <c r="G22" s="25"/>
      <c r="H22" s="25"/>
      <c r="I22" s="25"/>
      <c r="J22" s="25"/>
      <c r="K22" s="25"/>
      <c r="L22" s="25"/>
      <c r="M22" s="126"/>
      <c r="N22" s="126"/>
      <c r="O22" s="126"/>
      <c r="P22" s="126"/>
      <c r="Q22" s="126"/>
      <c r="R22" s="126"/>
      <c r="S22" s="25"/>
      <c r="T22" s="25"/>
      <c r="U22" s="25"/>
      <c r="V22" s="25"/>
      <c r="W22" s="25"/>
      <c r="X22" s="25"/>
      <c r="Y22" s="126"/>
      <c r="Z22" s="126"/>
      <c r="AA22" s="126"/>
      <c r="AB22" s="126"/>
      <c r="AC22" s="126"/>
      <c r="AD22" s="126"/>
      <c r="AE22" s="25"/>
      <c r="AF22" s="25"/>
      <c r="AG22" s="25"/>
      <c r="AH22" s="25">
        <v>18</v>
      </c>
      <c r="AI22" s="25" t="s">
        <v>62</v>
      </c>
      <c r="AJ22" s="25">
        <v>2</v>
      </c>
      <c r="AK22" s="19"/>
      <c r="AL22" s="19"/>
      <c r="AM22" s="19"/>
      <c r="AN22" s="19"/>
      <c r="AO22" s="19"/>
      <c r="AP22" s="19"/>
    </row>
    <row r="23" spans="1:42" ht="17.45" customHeight="1" x14ac:dyDescent="0.2">
      <c r="A23" s="83" t="s">
        <v>22</v>
      </c>
      <c r="B23" s="21" t="s">
        <v>252</v>
      </c>
      <c r="C23" s="51" t="s">
        <v>124</v>
      </c>
      <c r="D23" s="17">
        <f t="shared" si="0"/>
        <v>18</v>
      </c>
      <c r="E23" s="14">
        <f t="shared" si="1"/>
        <v>4</v>
      </c>
      <c r="F23" s="25" t="s">
        <v>200</v>
      </c>
      <c r="G23" s="25"/>
      <c r="H23" s="25"/>
      <c r="I23" s="25"/>
      <c r="J23" s="25"/>
      <c r="K23" s="25"/>
      <c r="L23" s="25"/>
      <c r="M23" s="126"/>
      <c r="N23" s="126"/>
      <c r="O23" s="126"/>
      <c r="P23" s="126"/>
      <c r="Q23" s="126"/>
      <c r="R23" s="126"/>
      <c r="S23" s="25"/>
      <c r="T23" s="25"/>
      <c r="U23" s="25"/>
      <c r="V23" s="25"/>
      <c r="W23" s="25"/>
      <c r="X23" s="25"/>
      <c r="Y23" s="126"/>
      <c r="Z23" s="126"/>
      <c r="AA23" s="126"/>
      <c r="AB23" s="126"/>
      <c r="AC23" s="126"/>
      <c r="AD23" s="126"/>
      <c r="AE23" s="25"/>
      <c r="AF23" s="25"/>
      <c r="AG23" s="25"/>
      <c r="AH23" s="25"/>
      <c r="AI23" s="25"/>
      <c r="AJ23" s="25"/>
      <c r="AK23" s="126">
        <v>9</v>
      </c>
      <c r="AL23" s="126">
        <v>9</v>
      </c>
      <c r="AM23" s="126"/>
      <c r="AN23" s="126" t="s">
        <v>64</v>
      </c>
      <c r="AO23" s="126" t="s">
        <v>200</v>
      </c>
      <c r="AP23" s="126">
        <v>4</v>
      </c>
    </row>
    <row r="24" spans="1:42" ht="17.45" customHeight="1" x14ac:dyDescent="0.2">
      <c r="A24" s="83" t="s">
        <v>23</v>
      </c>
      <c r="B24" s="21" t="s">
        <v>253</v>
      </c>
      <c r="C24" s="51" t="s">
        <v>100</v>
      </c>
      <c r="D24" s="17">
        <f t="shared" si="0"/>
        <v>27</v>
      </c>
      <c r="E24" s="14">
        <f t="shared" si="1"/>
        <v>5</v>
      </c>
      <c r="F24" s="25" t="s">
        <v>198</v>
      </c>
      <c r="G24" s="25"/>
      <c r="H24" s="25"/>
      <c r="I24" s="25"/>
      <c r="J24" s="25"/>
      <c r="K24" s="25"/>
      <c r="L24" s="25"/>
      <c r="M24" s="126"/>
      <c r="N24" s="126"/>
      <c r="O24" s="126"/>
      <c r="P24" s="126"/>
      <c r="Q24" s="126"/>
      <c r="R24" s="126"/>
      <c r="S24" s="25"/>
      <c r="T24" s="25"/>
      <c r="U24" s="25"/>
      <c r="V24" s="25"/>
      <c r="W24" s="25"/>
      <c r="X24" s="25"/>
      <c r="Y24" s="126"/>
      <c r="Z24" s="126"/>
      <c r="AA24" s="126"/>
      <c r="AB24" s="126"/>
      <c r="AC24" s="126"/>
      <c r="AD24" s="126"/>
      <c r="AE24" s="25"/>
      <c r="AF24" s="25"/>
      <c r="AG24" s="25"/>
      <c r="AH24" s="25"/>
      <c r="AI24" s="25"/>
      <c r="AJ24" s="25"/>
      <c r="AK24" s="126">
        <v>9</v>
      </c>
      <c r="AL24" s="126">
        <v>18</v>
      </c>
      <c r="AM24" s="126"/>
      <c r="AN24" s="126" t="s">
        <v>64</v>
      </c>
      <c r="AO24" s="126" t="s">
        <v>198</v>
      </c>
      <c r="AP24" s="126">
        <v>5</v>
      </c>
    </row>
    <row r="25" spans="1:42" ht="33.6" customHeight="1" x14ac:dyDescent="0.2">
      <c r="A25" s="83" t="s">
        <v>24</v>
      </c>
      <c r="B25" s="21" t="s">
        <v>254</v>
      </c>
      <c r="C25" s="51" t="s">
        <v>255</v>
      </c>
      <c r="D25" s="17">
        <f t="shared" si="0"/>
        <v>18</v>
      </c>
      <c r="E25" s="14">
        <f t="shared" si="1"/>
        <v>2</v>
      </c>
      <c r="F25" s="25" t="s">
        <v>62</v>
      </c>
      <c r="G25" s="25"/>
      <c r="H25" s="25"/>
      <c r="I25" s="25"/>
      <c r="J25" s="25"/>
      <c r="K25" s="25"/>
      <c r="L25" s="25"/>
      <c r="M25" s="126"/>
      <c r="N25" s="126"/>
      <c r="O25" s="126"/>
      <c r="P25" s="126"/>
      <c r="Q25" s="126"/>
      <c r="R25" s="126"/>
      <c r="S25" s="25"/>
      <c r="T25" s="25"/>
      <c r="U25" s="25"/>
      <c r="V25" s="25"/>
      <c r="W25" s="25"/>
      <c r="X25" s="25"/>
      <c r="Y25" s="126"/>
      <c r="Z25" s="126"/>
      <c r="AA25" s="126"/>
      <c r="AB25" s="126"/>
      <c r="AC25" s="126"/>
      <c r="AD25" s="126"/>
      <c r="AE25" s="25"/>
      <c r="AF25" s="25"/>
      <c r="AG25" s="25"/>
      <c r="AH25" s="25"/>
      <c r="AI25" s="25"/>
      <c r="AJ25" s="25"/>
      <c r="AK25" s="126">
        <v>18</v>
      </c>
      <c r="AL25" s="126" t="s">
        <v>64</v>
      </c>
      <c r="AM25" s="126"/>
      <c r="AN25" s="126" t="s">
        <v>64</v>
      </c>
      <c r="AO25" s="126" t="s">
        <v>256</v>
      </c>
      <c r="AP25" s="126">
        <v>2</v>
      </c>
    </row>
    <row r="26" spans="1:42" ht="18.600000000000001" customHeight="1" x14ac:dyDescent="0.2">
      <c r="A26" s="361" t="s">
        <v>316</v>
      </c>
      <c r="B26" s="361"/>
      <c r="C26" s="361"/>
      <c r="D26" s="122">
        <f t="shared" ref="D26:J26" si="2">SUM(D7:D25)</f>
        <v>405</v>
      </c>
      <c r="E26" s="122">
        <f t="shared" si="2"/>
        <v>55</v>
      </c>
      <c r="F26" s="122">
        <f t="shared" si="2"/>
        <v>0</v>
      </c>
      <c r="G26" s="122">
        <f t="shared" si="2"/>
        <v>18</v>
      </c>
      <c r="H26" s="122">
        <f t="shared" si="2"/>
        <v>18</v>
      </c>
      <c r="I26" s="122">
        <f t="shared" si="2"/>
        <v>0</v>
      </c>
      <c r="J26" s="122">
        <f t="shared" si="2"/>
        <v>0</v>
      </c>
      <c r="K26" s="122" t="s">
        <v>110</v>
      </c>
      <c r="L26" s="122">
        <f>SUM(L7:L25)</f>
        <v>6</v>
      </c>
      <c r="M26" s="132">
        <f>SUM(M7:M25)</f>
        <v>9</v>
      </c>
      <c r="N26" s="132">
        <f>SUM(N7:N25)</f>
        <v>9</v>
      </c>
      <c r="O26" s="132">
        <f>SUM(O7:O25)</f>
        <v>0</v>
      </c>
      <c r="P26" s="132">
        <f>SUM(P7:P25)</f>
        <v>0</v>
      </c>
      <c r="Q26" s="132" t="s">
        <v>110</v>
      </c>
      <c r="R26" s="132">
        <f>SUM(R7:R25)</f>
        <v>3</v>
      </c>
      <c r="S26" s="122">
        <f>SUM(S7:S25)</f>
        <v>18</v>
      </c>
      <c r="T26" s="122">
        <f>SUM(T7:T25)</f>
        <v>36</v>
      </c>
      <c r="U26" s="122">
        <f>SUM(U7:U25)</f>
        <v>0</v>
      </c>
      <c r="V26" s="122">
        <f>SUM(V7:V25)</f>
        <v>0</v>
      </c>
      <c r="W26" s="122" t="s">
        <v>110</v>
      </c>
      <c r="X26" s="122">
        <f>SUM(X7:X25)</f>
        <v>8</v>
      </c>
      <c r="Y26" s="132">
        <f>SUM(Y7:Y25)</f>
        <v>27</v>
      </c>
      <c r="Z26" s="132">
        <f>SUM(Z7:Z25)</f>
        <v>45</v>
      </c>
      <c r="AA26" s="132">
        <f>SUM(AA7:AA25)</f>
        <v>36</v>
      </c>
      <c r="AB26" s="132">
        <f>SUM(AB7:AB25)</f>
        <v>18</v>
      </c>
      <c r="AC26" s="132" t="s">
        <v>110</v>
      </c>
      <c r="AD26" s="132">
        <f>SUM(AD7:AD25)</f>
        <v>15</v>
      </c>
      <c r="AE26" s="122">
        <f>SUM(AE7:AE25)</f>
        <v>18</v>
      </c>
      <c r="AF26" s="122">
        <f>SUM(AF7:AF25)</f>
        <v>36</v>
      </c>
      <c r="AG26" s="122">
        <f>SUM(AG7:AG25)</f>
        <v>36</v>
      </c>
      <c r="AH26" s="122">
        <f>SUM(AH7:AH25)</f>
        <v>18</v>
      </c>
      <c r="AI26" s="122" t="s">
        <v>110</v>
      </c>
      <c r="AJ26" s="122">
        <f>SUM(AJ7:AJ25)</f>
        <v>12</v>
      </c>
      <c r="AK26" s="132">
        <f>SUM(AK7:AK25)</f>
        <v>36</v>
      </c>
      <c r="AL26" s="132">
        <f>SUM(AL7:AL25)</f>
        <v>27</v>
      </c>
      <c r="AM26" s="132">
        <f>SUM(AM7:AM25)</f>
        <v>0</v>
      </c>
      <c r="AN26" s="132">
        <f>SUM(AN7:AN25)</f>
        <v>0</v>
      </c>
      <c r="AO26" s="132" t="s">
        <v>110</v>
      </c>
      <c r="AP26" s="132">
        <f>SUM(AP7:AP25)</f>
        <v>11</v>
      </c>
    </row>
    <row r="27" spans="1:42" ht="21.95" customHeight="1" x14ac:dyDescent="0.25">
      <c r="A27" s="365" t="s">
        <v>315</v>
      </c>
      <c r="B27" s="365"/>
      <c r="C27" s="365"/>
      <c r="D27" s="25"/>
      <c r="E27" s="25"/>
      <c r="F27" s="25"/>
      <c r="G27" s="25"/>
      <c r="H27" s="25"/>
      <c r="I27" s="25"/>
      <c r="J27" s="25"/>
      <c r="K27" s="25"/>
      <c r="L27" s="25"/>
      <c r="M27" s="126"/>
      <c r="N27" s="126"/>
      <c r="O27" s="126"/>
      <c r="P27" s="126"/>
      <c r="Q27" s="126"/>
      <c r="R27" s="126"/>
      <c r="S27" s="25"/>
      <c r="T27" s="25"/>
      <c r="U27" s="25"/>
      <c r="V27" s="25"/>
      <c r="W27" s="25"/>
      <c r="X27" s="25"/>
      <c r="Y27" s="126"/>
      <c r="Z27" s="126"/>
      <c r="AA27" s="126"/>
      <c r="AB27" s="126"/>
      <c r="AC27" s="126"/>
      <c r="AD27" s="126"/>
      <c r="AE27" s="25"/>
      <c r="AF27" s="25"/>
      <c r="AG27" s="25"/>
      <c r="AH27" s="25"/>
      <c r="AI27" s="25"/>
      <c r="AJ27" s="25"/>
      <c r="AK27" s="126"/>
      <c r="AL27" s="126"/>
      <c r="AM27" s="126"/>
      <c r="AN27" s="126"/>
      <c r="AO27" s="126"/>
      <c r="AP27" s="126"/>
    </row>
    <row r="28" spans="1:42" ht="31.5" customHeight="1" x14ac:dyDescent="0.2">
      <c r="A28" s="277" t="s">
        <v>25</v>
      </c>
      <c r="B28" s="90" t="s">
        <v>257</v>
      </c>
      <c r="C28" s="89" t="s">
        <v>258</v>
      </c>
      <c r="D28" s="17">
        <f>SUM(G28:J28, M28:P28, S28:V28,Y28:AB28,AE28:AH28,AK28:AN28)</f>
        <v>36</v>
      </c>
      <c r="E28" s="14">
        <f>L28+R28+X28+AD28+AJ28+AP28</f>
        <v>6</v>
      </c>
      <c r="F28" s="80" t="s">
        <v>198</v>
      </c>
      <c r="G28" s="80"/>
      <c r="H28" s="80"/>
      <c r="I28" s="80"/>
      <c r="J28" s="80"/>
      <c r="K28" s="80"/>
      <c r="L28" s="80"/>
      <c r="M28" s="19">
        <v>18</v>
      </c>
      <c r="N28" s="19">
        <v>18</v>
      </c>
      <c r="O28" s="19"/>
      <c r="P28" s="19"/>
      <c r="Q28" s="19" t="s">
        <v>198</v>
      </c>
      <c r="R28" s="19">
        <v>6</v>
      </c>
      <c r="S28" s="80"/>
      <c r="T28" s="80"/>
      <c r="U28" s="80"/>
      <c r="V28" s="80"/>
      <c r="W28" s="80"/>
      <c r="X28" s="80"/>
      <c r="Y28" s="19"/>
      <c r="Z28" s="19"/>
      <c r="AA28" s="19"/>
      <c r="AB28" s="19"/>
      <c r="AC28" s="81"/>
      <c r="AD28" s="81"/>
      <c r="AE28" s="80"/>
      <c r="AF28" s="80"/>
      <c r="AG28" s="80"/>
      <c r="AH28" s="80"/>
      <c r="AI28" s="80"/>
      <c r="AJ28" s="80"/>
      <c r="AK28" s="81"/>
      <c r="AL28" s="19"/>
      <c r="AM28" s="19"/>
      <c r="AN28" s="19"/>
      <c r="AO28" s="19"/>
      <c r="AP28" s="19"/>
    </row>
    <row r="29" spans="1:42" ht="20.45" customHeight="1" x14ac:dyDescent="0.2">
      <c r="A29" s="277" t="s">
        <v>26</v>
      </c>
      <c r="B29" s="90" t="s">
        <v>259</v>
      </c>
      <c r="C29" s="89" t="s">
        <v>260</v>
      </c>
      <c r="D29" s="17">
        <f t="shared" ref="D29:D34" si="3">SUM(G29:J29, M29:P29, S29:V29,Y29:AB29,AE29:AH29,AK29:AN29)</f>
        <v>18</v>
      </c>
      <c r="E29" s="14">
        <f t="shared" ref="E29:E34" si="4">L29+R29+X29+AD29+AJ29+AP29</f>
        <v>3</v>
      </c>
      <c r="F29" s="80" t="s">
        <v>200</v>
      </c>
      <c r="G29" s="83"/>
      <c r="H29" s="83"/>
      <c r="I29" s="83"/>
      <c r="J29" s="83"/>
      <c r="K29" s="83"/>
      <c r="L29" s="83"/>
      <c r="M29" s="126">
        <v>9</v>
      </c>
      <c r="N29" s="126">
        <v>9</v>
      </c>
      <c r="O29" s="126"/>
      <c r="P29" s="84"/>
      <c r="Q29" s="126" t="s">
        <v>200</v>
      </c>
      <c r="R29" s="126">
        <v>3</v>
      </c>
      <c r="S29" s="80"/>
      <c r="T29" s="80"/>
      <c r="U29" s="80"/>
      <c r="V29" s="80"/>
      <c r="W29" s="80"/>
      <c r="X29" s="80"/>
      <c r="Y29" s="19"/>
      <c r="Z29" s="19"/>
      <c r="AA29" s="19"/>
      <c r="AB29" s="19"/>
      <c r="AC29" s="81"/>
      <c r="AD29" s="81"/>
      <c r="AE29" s="80"/>
      <c r="AF29" s="80"/>
      <c r="AG29" s="80"/>
      <c r="AH29" s="80"/>
      <c r="AI29" s="80"/>
      <c r="AJ29" s="80"/>
      <c r="AK29" s="81"/>
      <c r="AL29" s="19"/>
      <c r="AM29" s="19"/>
      <c r="AN29" s="19"/>
      <c r="AO29" s="19"/>
      <c r="AP29" s="19"/>
    </row>
    <row r="30" spans="1:42" ht="31.5" customHeight="1" x14ac:dyDescent="0.2">
      <c r="A30" s="277" t="s">
        <v>27</v>
      </c>
      <c r="B30" s="90" t="s">
        <v>261</v>
      </c>
      <c r="C30" s="89" t="s">
        <v>262</v>
      </c>
      <c r="D30" s="17">
        <f t="shared" si="3"/>
        <v>27</v>
      </c>
      <c r="E30" s="14">
        <f t="shared" si="4"/>
        <v>4</v>
      </c>
      <c r="F30" s="80" t="s">
        <v>200</v>
      </c>
      <c r="G30" s="80"/>
      <c r="H30" s="80"/>
      <c r="I30" s="80"/>
      <c r="J30" s="80"/>
      <c r="K30" s="80"/>
      <c r="L30" s="80"/>
      <c r="M30" s="19"/>
      <c r="N30" s="19"/>
      <c r="O30" s="19"/>
      <c r="P30" s="19"/>
      <c r="Q30" s="19"/>
      <c r="R30" s="19"/>
      <c r="S30" s="80">
        <v>9</v>
      </c>
      <c r="T30" s="80"/>
      <c r="U30" s="80">
        <v>18</v>
      </c>
      <c r="V30" s="24"/>
      <c r="W30" s="80" t="s">
        <v>200</v>
      </c>
      <c r="X30" s="80">
        <v>4</v>
      </c>
      <c r="Y30" s="19"/>
      <c r="Z30" s="19"/>
      <c r="AA30" s="19"/>
      <c r="AB30" s="19"/>
      <c r="AC30" s="19"/>
      <c r="AD30" s="81"/>
      <c r="AE30" s="80"/>
      <c r="AF30" s="80"/>
      <c r="AG30" s="80"/>
      <c r="AH30" s="80"/>
      <c r="AI30" s="80"/>
      <c r="AJ30" s="80"/>
      <c r="AK30" s="81"/>
      <c r="AL30" s="19"/>
      <c r="AM30" s="19"/>
      <c r="AN30" s="19"/>
      <c r="AO30" s="19"/>
      <c r="AP30" s="19"/>
    </row>
    <row r="31" spans="1:42" ht="31.5" customHeight="1" x14ac:dyDescent="0.2">
      <c r="A31" s="277" t="s">
        <v>28</v>
      </c>
      <c r="B31" s="90" t="s">
        <v>263</v>
      </c>
      <c r="C31" s="89" t="s">
        <v>264</v>
      </c>
      <c r="D31" s="17">
        <f t="shared" si="3"/>
        <v>27</v>
      </c>
      <c r="E31" s="14">
        <f t="shared" si="4"/>
        <v>4</v>
      </c>
      <c r="F31" s="80" t="s">
        <v>200</v>
      </c>
      <c r="G31" s="80"/>
      <c r="H31" s="80"/>
      <c r="I31" s="80"/>
      <c r="J31" s="80"/>
      <c r="K31" s="80"/>
      <c r="L31" s="80"/>
      <c r="M31" s="19"/>
      <c r="N31" s="19"/>
      <c r="O31" s="19"/>
      <c r="P31" s="19"/>
      <c r="Q31" s="19"/>
      <c r="R31" s="19"/>
      <c r="S31" s="80"/>
      <c r="T31" s="80"/>
      <c r="U31" s="80"/>
      <c r="V31" s="85"/>
      <c r="W31" s="80"/>
      <c r="X31" s="25"/>
      <c r="Y31" s="19">
        <v>9</v>
      </c>
      <c r="Z31" s="19"/>
      <c r="AA31" s="19">
        <v>18</v>
      </c>
      <c r="AB31" s="19"/>
      <c r="AC31" s="19" t="s">
        <v>200</v>
      </c>
      <c r="AD31" s="126">
        <v>4</v>
      </c>
      <c r="AE31" s="80"/>
      <c r="AF31" s="80"/>
      <c r="AG31" s="80"/>
      <c r="AH31" s="80"/>
      <c r="AI31" s="80"/>
      <c r="AJ31" s="80"/>
      <c r="AK31" s="81"/>
      <c r="AL31" s="19"/>
      <c r="AM31" s="19"/>
      <c r="AN31" s="19"/>
      <c r="AO31" s="19"/>
      <c r="AP31" s="19"/>
    </row>
    <row r="32" spans="1:42" ht="31.5" customHeight="1" x14ac:dyDescent="0.2">
      <c r="A32" s="277" t="s">
        <v>29</v>
      </c>
      <c r="B32" s="90" t="s">
        <v>265</v>
      </c>
      <c r="C32" s="89" t="s">
        <v>266</v>
      </c>
      <c r="D32" s="17">
        <f t="shared" si="3"/>
        <v>18</v>
      </c>
      <c r="E32" s="14">
        <f t="shared" si="4"/>
        <v>3</v>
      </c>
      <c r="F32" s="80" t="s">
        <v>62</v>
      </c>
      <c r="G32" s="80"/>
      <c r="H32" s="80"/>
      <c r="I32" s="80"/>
      <c r="J32" s="80"/>
      <c r="K32" s="80"/>
      <c r="L32" s="80"/>
      <c r="M32" s="19"/>
      <c r="N32" s="19"/>
      <c r="O32" s="19"/>
      <c r="P32" s="19"/>
      <c r="Q32" s="19"/>
      <c r="R32" s="19"/>
      <c r="S32" s="80"/>
      <c r="T32" s="80"/>
      <c r="U32" s="80"/>
      <c r="V32" s="85"/>
      <c r="W32" s="80"/>
      <c r="X32" s="25"/>
      <c r="Y32" s="19"/>
      <c r="Z32" s="19"/>
      <c r="AA32" s="19"/>
      <c r="AB32" s="19"/>
      <c r="AC32" s="19"/>
      <c r="AD32" s="126"/>
      <c r="AE32" s="80"/>
      <c r="AF32" s="80"/>
      <c r="AG32" s="80">
        <v>18</v>
      </c>
      <c r="AH32" s="80"/>
      <c r="AI32" s="80" t="s">
        <v>62</v>
      </c>
      <c r="AJ32" s="80">
        <v>3</v>
      </c>
      <c r="AK32" s="81"/>
      <c r="AL32" s="19"/>
      <c r="AM32" s="19"/>
      <c r="AN32" s="19"/>
      <c r="AO32" s="19"/>
      <c r="AP32" s="19"/>
    </row>
    <row r="33" spans="1:42" ht="20.45" customHeight="1" x14ac:dyDescent="0.2">
      <c r="A33" s="277" t="s">
        <v>30</v>
      </c>
      <c r="B33" s="90" t="s">
        <v>267</v>
      </c>
      <c r="C33" s="89" t="s">
        <v>268</v>
      </c>
      <c r="D33" s="17">
        <f t="shared" si="3"/>
        <v>18</v>
      </c>
      <c r="E33" s="14">
        <f t="shared" si="4"/>
        <v>2</v>
      </c>
      <c r="F33" s="80" t="s">
        <v>62</v>
      </c>
      <c r="G33" s="83"/>
      <c r="H33" s="83"/>
      <c r="I33" s="83"/>
      <c r="J33" s="83"/>
      <c r="K33" s="83"/>
      <c r="L33" s="83"/>
      <c r="M33" s="86"/>
      <c r="N33" s="86"/>
      <c r="O33" s="86"/>
      <c r="P33" s="86"/>
      <c r="Q33" s="86"/>
      <c r="R33" s="86"/>
      <c r="S33" s="80"/>
      <c r="T33" s="80"/>
      <c r="U33" s="80"/>
      <c r="V33" s="80"/>
      <c r="W33" s="80"/>
      <c r="X33" s="80"/>
      <c r="Y33" s="19"/>
      <c r="Z33" s="19"/>
      <c r="AA33" s="19"/>
      <c r="AB33" s="19"/>
      <c r="AC33" s="19"/>
      <c r="AD33" s="19"/>
      <c r="AE33" s="87"/>
      <c r="AF33" s="87"/>
      <c r="AG33" s="25">
        <v>18</v>
      </c>
      <c r="AH33" s="25"/>
      <c r="AI33" s="25" t="s">
        <v>62</v>
      </c>
      <c r="AJ33" s="25">
        <v>2</v>
      </c>
      <c r="AK33" s="19"/>
      <c r="AL33" s="19"/>
      <c r="AM33" s="19"/>
      <c r="AN33" s="19"/>
      <c r="AO33" s="19"/>
      <c r="AP33" s="19"/>
    </row>
    <row r="34" spans="1:42" ht="31.5" customHeight="1" x14ac:dyDescent="0.2">
      <c r="A34" s="277" t="s">
        <v>31</v>
      </c>
      <c r="B34" s="90" t="s">
        <v>269</v>
      </c>
      <c r="C34" s="89" t="s">
        <v>270</v>
      </c>
      <c r="D34" s="17">
        <f t="shared" si="3"/>
        <v>18</v>
      </c>
      <c r="E34" s="14">
        <f t="shared" si="4"/>
        <v>4</v>
      </c>
      <c r="F34" s="80" t="s">
        <v>62</v>
      </c>
      <c r="G34" s="83"/>
      <c r="H34" s="83"/>
      <c r="I34" s="83"/>
      <c r="J34" s="83"/>
      <c r="K34" s="83"/>
      <c r="L34" s="83"/>
      <c r="M34" s="86"/>
      <c r="N34" s="86"/>
      <c r="O34" s="86"/>
      <c r="P34" s="86"/>
      <c r="Q34" s="86"/>
      <c r="R34" s="86"/>
      <c r="S34" s="80"/>
      <c r="T34" s="80"/>
      <c r="U34" s="80"/>
      <c r="V34" s="80"/>
      <c r="W34" s="80"/>
      <c r="X34" s="80"/>
      <c r="Y34" s="19"/>
      <c r="Z34" s="19"/>
      <c r="AA34" s="19"/>
      <c r="AB34" s="19"/>
      <c r="AC34" s="19"/>
      <c r="AD34" s="19"/>
      <c r="AE34" s="80"/>
      <c r="AF34" s="80"/>
      <c r="AG34" s="80"/>
      <c r="AH34" s="80"/>
      <c r="AI34" s="80"/>
      <c r="AJ34" s="80"/>
      <c r="AK34" s="19"/>
      <c r="AL34" s="19"/>
      <c r="AM34" s="19">
        <v>18</v>
      </c>
      <c r="AN34" s="19"/>
      <c r="AO34" s="126" t="s">
        <v>62</v>
      </c>
      <c r="AP34" s="19">
        <v>4</v>
      </c>
    </row>
    <row r="35" spans="1:42" ht="18" customHeight="1" x14ac:dyDescent="0.2">
      <c r="A35" s="361" t="s">
        <v>317</v>
      </c>
      <c r="B35" s="361"/>
      <c r="C35" s="361"/>
      <c r="D35" s="122">
        <f>SUM(D28:D34)</f>
        <v>162</v>
      </c>
      <c r="E35" s="122">
        <f>SUM(E28:E34)</f>
        <v>26</v>
      </c>
      <c r="F35" s="25" t="s">
        <v>110</v>
      </c>
      <c r="G35" s="25">
        <f t="shared" ref="G35:AP35" si="5">SUM(G28:G34)</f>
        <v>0</v>
      </c>
      <c r="H35" s="25">
        <f t="shared" si="5"/>
        <v>0</v>
      </c>
      <c r="I35" s="25">
        <f t="shared" si="5"/>
        <v>0</v>
      </c>
      <c r="J35" s="25">
        <f t="shared" si="5"/>
        <v>0</v>
      </c>
      <c r="K35" s="25" t="s">
        <v>110</v>
      </c>
      <c r="L35" s="25">
        <f t="shared" si="5"/>
        <v>0</v>
      </c>
      <c r="M35" s="86">
        <f t="shared" si="5"/>
        <v>27</v>
      </c>
      <c r="N35" s="86">
        <f t="shared" si="5"/>
        <v>27</v>
      </c>
      <c r="O35" s="86">
        <f t="shared" si="5"/>
        <v>0</v>
      </c>
      <c r="P35" s="86">
        <f t="shared" si="5"/>
        <v>0</v>
      </c>
      <c r="Q35" s="86" t="s">
        <v>110</v>
      </c>
      <c r="R35" s="86">
        <f t="shared" si="5"/>
        <v>9</v>
      </c>
      <c r="S35" s="80">
        <f t="shared" si="5"/>
        <v>9</v>
      </c>
      <c r="T35" s="80">
        <f t="shared" si="5"/>
        <v>0</v>
      </c>
      <c r="U35" s="80">
        <f t="shared" si="5"/>
        <v>18</v>
      </c>
      <c r="V35" s="80">
        <f t="shared" si="5"/>
        <v>0</v>
      </c>
      <c r="W35" s="80" t="s">
        <v>110</v>
      </c>
      <c r="X35" s="80">
        <f t="shared" si="5"/>
        <v>4</v>
      </c>
      <c r="Y35" s="19">
        <f t="shared" si="5"/>
        <v>9</v>
      </c>
      <c r="Z35" s="19">
        <f t="shared" si="5"/>
        <v>0</v>
      </c>
      <c r="AA35" s="19">
        <f t="shared" si="5"/>
        <v>18</v>
      </c>
      <c r="AB35" s="19">
        <f t="shared" si="5"/>
        <v>0</v>
      </c>
      <c r="AC35" s="19" t="s">
        <v>110</v>
      </c>
      <c r="AD35" s="19">
        <f t="shared" si="5"/>
        <v>4</v>
      </c>
      <c r="AE35" s="80">
        <f t="shared" si="5"/>
        <v>0</v>
      </c>
      <c r="AF35" s="80">
        <f t="shared" si="5"/>
        <v>0</v>
      </c>
      <c r="AG35" s="80">
        <f t="shared" si="5"/>
        <v>36</v>
      </c>
      <c r="AH35" s="80">
        <f t="shared" si="5"/>
        <v>0</v>
      </c>
      <c r="AI35" s="80" t="s">
        <v>110</v>
      </c>
      <c r="AJ35" s="80">
        <f t="shared" si="5"/>
        <v>5</v>
      </c>
      <c r="AK35" s="19">
        <f t="shared" si="5"/>
        <v>0</v>
      </c>
      <c r="AL35" s="19">
        <f t="shared" si="5"/>
        <v>0</v>
      </c>
      <c r="AM35" s="19">
        <f t="shared" si="5"/>
        <v>18</v>
      </c>
      <c r="AN35" s="19">
        <f t="shared" si="5"/>
        <v>0</v>
      </c>
      <c r="AO35" s="126" t="s">
        <v>110</v>
      </c>
      <c r="AP35" s="19">
        <f t="shared" si="5"/>
        <v>4</v>
      </c>
    </row>
    <row r="36" spans="1:42" ht="12.6" customHeight="1" x14ac:dyDescent="0.2">
      <c r="A36" s="363" t="s">
        <v>320</v>
      </c>
      <c r="B36" s="363"/>
      <c r="C36" s="363"/>
      <c r="D36" s="358">
        <f>D26+D35</f>
        <v>567</v>
      </c>
      <c r="E36" s="358">
        <f>E26+E35</f>
        <v>81</v>
      </c>
      <c r="F36" s="366" t="s">
        <v>110</v>
      </c>
      <c r="G36" s="58">
        <f>G26+G35</f>
        <v>18</v>
      </c>
      <c r="H36" s="58">
        <f t="shared" ref="H36:AP36" si="6">H26+H35</f>
        <v>18</v>
      </c>
      <c r="I36" s="58">
        <f t="shared" si="6"/>
        <v>0</v>
      </c>
      <c r="J36" s="58">
        <f t="shared" si="6"/>
        <v>0</v>
      </c>
      <c r="K36" s="67" t="s">
        <v>110</v>
      </c>
      <c r="L36" s="67">
        <f t="shared" si="6"/>
        <v>6</v>
      </c>
      <c r="M36" s="86">
        <f t="shared" si="6"/>
        <v>36</v>
      </c>
      <c r="N36" s="86">
        <f t="shared" si="6"/>
        <v>36</v>
      </c>
      <c r="O36" s="86">
        <f t="shared" si="6"/>
        <v>0</v>
      </c>
      <c r="P36" s="86">
        <f t="shared" si="6"/>
        <v>0</v>
      </c>
      <c r="Q36" s="86" t="s">
        <v>110</v>
      </c>
      <c r="R36" s="86">
        <f t="shared" si="6"/>
        <v>12</v>
      </c>
      <c r="S36" s="80">
        <f t="shared" si="6"/>
        <v>27</v>
      </c>
      <c r="T36" s="80">
        <f t="shared" si="6"/>
        <v>36</v>
      </c>
      <c r="U36" s="80">
        <f t="shared" si="6"/>
        <v>18</v>
      </c>
      <c r="V36" s="80">
        <f t="shared" si="6"/>
        <v>0</v>
      </c>
      <c r="W36" s="80" t="s">
        <v>110</v>
      </c>
      <c r="X36" s="80">
        <f t="shared" si="6"/>
        <v>12</v>
      </c>
      <c r="Y36" s="19">
        <f t="shared" si="6"/>
        <v>36</v>
      </c>
      <c r="Z36" s="19">
        <f t="shared" si="6"/>
        <v>45</v>
      </c>
      <c r="AA36" s="19">
        <f t="shared" si="6"/>
        <v>54</v>
      </c>
      <c r="AB36" s="19">
        <f t="shared" si="6"/>
        <v>18</v>
      </c>
      <c r="AC36" s="19" t="s">
        <v>110</v>
      </c>
      <c r="AD36" s="19">
        <f t="shared" si="6"/>
        <v>19</v>
      </c>
      <c r="AE36" s="80">
        <f t="shared" si="6"/>
        <v>18</v>
      </c>
      <c r="AF36" s="80">
        <f t="shared" si="6"/>
        <v>36</v>
      </c>
      <c r="AG36" s="80">
        <f t="shared" si="6"/>
        <v>72</v>
      </c>
      <c r="AH36" s="80">
        <f t="shared" si="6"/>
        <v>18</v>
      </c>
      <c r="AI36" s="80" t="s">
        <v>110</v>
      </c>
      <c r="AJ36" s="80">
        <f t="shared" si="6"/>
        <v>17</v>
      </c>
      <c r="AK36" s="19">
        <f t="shared" si="6"/>
        <v>36</v>
      </c>
      <c r="AL36" s="19">
        <f t="shared" si="6"/>
        <v>27</v>
      </c>
      <c r="AM36" s="19">
        <f t="shared" si="6"/>
        <v>18</v>
      </c>
      <c r="AN36" s="19">
        <f t="shared" si="6"/>
        <v>0</v>
      </c>
      <c r="AO36" s="126" t="s">
        <v>110</v>
      </c>
      <c r="AP36" s="19">
        <f t="shared" si="6"/>
        <v>15</v>
      </c>
    </row>
    <row r="37" spans="1:42" ht="11.1" customHeight="1" x14ac:dyDescent="0.2">
      <c r="A37" s="364"/>
      <c r="B37" s="364"/>
      <c r="C37" s="364"/>
      <c r="D37" s="362"/>
      <c r="E37" s="362"/>
      <c r="F37" s="367"/>
      <c r="G37" s="358">
        <f>SUM(G36:J36)</f>
        <v>36</v>
      </c>
      <c r="H37" s="358"/>
      <c r="I37" s="358"/>
      <c r="J37" s="358"/>
      <c r="K37" s="67"/>
      <c r="L37" s="67"/>
      <c r="M37" s="349">
        <f>SUM(M36:P36)</f>
        <v>72</v>
      </c>
      <c r="N37" s="349"/>
      <c r="O37" s="349"/>
      <c r="P37" s="349"/>
      <c r="Q37" s="69"/>
      <c r="R37" s="69"/>
      <c r="S37" s="358">
        <f>SUM(S36:V36)</f>
        <v>81</v>
      </c>
      <c r="T37" s="358"/>
      <c r="U37" s="358"/>
      <c r="V37" s="358"/>
      <c r="W37" s="67"/>
      <c r="X37" s="67"/>
      <c r="Y37" s="349">
        <f>SUM(Y36:AB36)</f>
        <v>153</v>
      </c>
      <c r="Z37" s="349"/>
      <c r="AA37" s="349"/>
      <c r="AB37" s="349"/>
      <c r="AC37" s="69"/>
      <c r="AD37" s="69"/>
      <c r="AE37" s="358">
        <f>SUM(AE36:AH36)</f>
        <v>144</v>
      </c>
      <c r="AF37" s="358"/>
      <c r="AG37" s="358"/>
      <c r="AH37" s="358"/>
      <c r="AI37" s="67"/>
      <c r="AJ37" s="67"/>
      <c r="AK37" s="349">
        <f>SUM(AK36:AN36)</f>
        <v>81</v>
      </c>
      <c r="AL37" s="349"/>
      <c r="AM37" s="349"/>
      <c r="AN37" s="349"/>
      <c r="AO37" s="69"/>
      <c r="AP37" s="69"/>
    </row>
    <row r="39" spans="1:42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</row>
    <row r="40" spans="1:42" x14ac:dyDescent="0.2">
      <c r="A40" s="31" t="s">
        <v>187</v>
      </c>
      <c r="AC40" s="43" t="s">
        <v>189</v>
      </c>
    </row>
    <row r="41" spans="1:42" x14ac:dyDescent="0.2">
      <c r="AC41" s="43" t="s">
        <v>188</v>
      </c>
    </row>
    <row r="42" spans="1:42" ht="23.1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 t="s">
        <v>190</v>
      </c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</row>
  </sheetData>
  <mergeCells count="46">
    <mergeCell ref="A1:AP1"/>
    <mergeCell ref="AO4:AO5"/>
    <mergeCell ref="AP4:AP5"/>
    <mergeCell ref="AK3:AP3"/>
    <mergeCell ref="M4:P4"/>
    <mergeCell ref="L4:L5"/>
    <mergeCell ref="E3:E5"/>
    <mergeCell ref="AJ4:AJ5"/>
    <mergeCell ref="X4:X5"/>
    <mergeCell ref="K4:K5"/>
    <mergeCell ref="AK4:AN4"/>
    <mergeCell ref="S4:V4"/>
    <mergeCell ref="Y4:AB4"/>
    <mergeCell ref="AC4:AC5"/>
    <mergeCell ref="Y3:AD3"/>
    <mergeCell ref="AE3:AJ3"/>
    <mergeCell ref="AK37:AN37"/>
    <mergeCell ref="F3:F5"/>
    <mergeCell ref="G3:L3"/>
    <mergeCell ref="M3:R3"/>
    <mergeCell ref="S3:X3"/>
    <mergeCell ref="G4:J4"/>
    <mergeCell ref="AD4:AD5"/>
    <mergeCell ref="AE4:AH4"/>
    <mergeCell ref="AI4:AI5"/>
    <mergeCell ref="Y37:AB37"/>
    <mergeCell ref="W4:W5"/>
    <mergeCell ref="F36:F37"/>
    <mergeCell ref="Q4:Q5"/>
    <mergeCell ref="G37:J37"/>
    <mergeCell ref="S37:V37"/>
    <mergeCell ref="M37:P37"/>
    <mergeCell ref="A2:B2"/>
    <mergeCell ref="A3:A5"/>
    <mergeCell ref="B3:B5"/>
    <mergeCell ref="C3:C5"/>
    <mergeCell ref="AE37:AH37"/>
    <mergeCell ref="A35:C35"/>
    <mergeCell ref="D36:D37"/>
    <mergeCell ref="E36:E37"/>
    <mergeCell ref="A36:C37"/>
    <mergeCell ref="A6:C6"/>
    <mergeCell ref="A27:C27"/>
    <mergeCell ref="A26:C26"/>
    <mergeCell ref="R4:R5"/>
    <mergeCell ref="D3:D5"/>
  </mergeCells>
  <phoneticPr fontId="42" type="noConversion"/>
  <conditionalFormatting sqref="E28:E34 E7:E10 E12:E16 E18:E25">
    <cfRule type="cellIs" priority="6" stopIfTrue="1" operator="notEqual">
      <formula>C9</formula>
    </cfRule>
  </conditionalFormatting>
  <conditionalFormatting sqref="E7:E16 E18:E25">
    <cfRule type="cellIs" priority="5" stopIfTrue="1" operator="notEqual">
      <formula>C7</formula>
    </cfRule>
  </conditionalFormatting>
  <conditionalFormatting sqref="E28:E34">
    <cfRule type="cellIs" priority="3" stopIfTrue="1" operator="notEqual">
      <formula>C28</formula>
    </cfRule>
  </conditionalFormatting>
  <conditionalFormatting sqref="E11">
    <cfRule type="cellIs" priority="500" stopIfTrue="1" operator="notEqual">
      <formula>C24</formula>
    </cfRule>
  </conditionalFormatting>
  <conditionalFormatting sqref="E17">
    <cfRule type="cellIs" priority="2" stopIfTrue="1" operator="notEqual">
      <formula>C19</formula>
    </cfRule>
  </conditionalFormatting>
  <conditionalFormatting sqref="E17">
    <cfRule type="cellIs" priority="1" stopIfTrue="1" operator="notEqual">
      <formula>C17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tToHeight="0" orientation="landscape" r:id="rId1"/>
  <headerFooter alignWithMargins="0">
    <oddHeader>&amp;LKIERUNEK: PEDAGOGIKA&amp;C&amp;"Arial,Pogrubiony"&amp;12P L A N   S T U D I Ó W    N I E S T A C J O N A R N Y C H&amp;R&amp;"Arial,Kursywa"&amp;12Rekrutacja w roku akademickim 2018/2019</oddHeader>
  </headerFooter>
  <ignoredErrors>
    <ignoredError sqref="D28:D33 D18:J23 D8:J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43"/>
  <sheetViews>
    <sheetView topLeftCell="A7" zoomScale="85" zoomScaleNormal="85" zoomScaleSheetLayoutView="100" zoomScalePageLayoutView="69" workbookViewId="0">
      <selection activeCell="L19" sqref="L19"/>
    </sheetView>
  </sheetViews>
  <sheetFormatPr defaultColWidth="9.140625" defaultRowHeight="11.25" x14ac:dyDescent="0.2"/>
  <cols>
    <col min="1" max="1" width="4.140625" style="37" customWidth="1"/>
    <col min="2" max="2" width="21.85546875" style="37" customWidth="1"/>
    <col min="3" max="3" width="44.42578125" style="37" customWidth="1"/>
    <col min="4" max="5" width="5.85546875" style="37" customWidth="1"/>
    <col min="6" max="6" width="7.42578125" style="37" bestFit="1" customWidth="1"/>
    <col min="7" max="10" width="4.42578125" style="37" customWidth="1"/>
    <col min="11" max="11" width="8" style="37" customWidth="1"/>
    <col min="12" max="12" width="4.5703125" style="37" customWidth="1"/>
    <col min="13" max="16" width="4.42578125" style="37" customWidth="1"/>
    <col min="17" max="17" width="8" style="37" customWidth="1"/>
    <col min="18" max="18" width="4.5703125" style="37" customWidth="1"/>
    <col min="19" max="22" width="4.42578125" style="37" customWidth="1"/>
    <col min="23" max="23" width="8" style="37" customWidth="1"/>
    <col min="24" max="24" width="4.5703125" style="37" customWidth="1"/>
    <col min="25" max="28" width="4.42578125" style="37" customWidth="1"/>
    <col min="29" max="29" width="8" style="37" customWidth="1"/>
    <col min="30" max="30" width="4.5703125" style="37" customWidth="1"/>
    <col min="31" max="34" width="4.42578125" style="37" customWidth="1"/>
    <col min="35" max="35" width="8" style="37" customWidth="1"/>
    <col min="36" max="36" width="4.5703125" style="37" customWidth="1"/>
    <col min="37" max="40" width="4.42578125" style="37" customWidth="1"/>
    <col min="41" max="41" width="8" style="37" customWidth="1"/>
    <col min="42" max="42" width="4.5703125" style="37" customWidth="1"/>
    <col min="43" max="16384" width="9.140625" style="37"/>
  </cols>
  <sheetData>
    <row r="1" spans="1:45" ht="16.5" thickBot="1" x14ac:dyDescent="0.3">
      <c r="A1" s="371" t="s">
        <v>419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47"/>
      <c r="AR1" s="47"/>
      <c r="AS1" s="47"/>
    </row>
    <row r="2" spans="1:45" ht="12" thickTop="1" x14ac:dyDescent="0.2">
      <c r="A2" s="368"/>
      <c r="B2" s="36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</row>
    <row r="3" spans="1:45" ht="14.45" customHeight="1" x14ac:dyDescent="0.2">
      <c r="A3" s="297" t="s">
        <v>0</v>
      </c>
      <c r="B3" s="304" t="s">
        <v>1</v>
      </c>
      <c r="C3" s="297" t="s">
        <v>2</v>
      </c>
      <c r="D3" s="321" t="s">
        <v>50</v>
      </c>
      <c r="E3" s="321" t="s">
        <v>3</v>
      </c>
      <c r="F3" s="297" t="s">
        <v>51</v>
      </c>
      <c r="G3" s="304" t="s">
        <v>53</v>
      </c>
      <c r="H3" s="304"/>
      <c r="I3" s="304"/>
      <c r="J3" s="304"/>
      <c r="K3" s="304"/>
      <c r="L3" s="304"/>
      <c r="M3" s="307" t="s">
        <v>54</v>
      </c>
      <c r="N3" s="307"/>
      <c r="O3" s="307"/>
      <c r="P3" s="307"/>
      <c r="Q3" s="307"/>
      <c r="R3" s="307"/>
      <c r="S3" s="304" t="s">
        <v>55</v>
      </c>
      <c r="T3" s="304"/>
      <c r="U3" s="304"/>
      <c r="V3" s="304"/>
      <c r="W3" s="304"/>
      <c r="X3" s="304"/>
      <c r="Y3" s="307" t="s">
        <v>56</v>
      </c>
      <c r="Z3" s="307"/>
      <c r="AA3" s="307"/>
      <c r="AB3" s="307"/>
      <c r="AC3" s="307"/>
      <c r="AD3" s="307"/>
      <c r="AE3" s="304" t="s">
        <v>57</v>
      </c>
      <c r="AF3" s="304"/>
      <c r="AG3" s="304"/>
      <c r="AH3" s="304"/>
      <c r="AI3" s="304"/>
      <c r="AJ3" s="304"/>
      <c r="AK3" s="307" t="s">
        <v>58</v>
      </c>
      <c r="AL3" s="307"/>
      <c r="AM3" s="307"/>
      <c r="AN3" s="307"/>
      <c r="AO3" s="307"/>
      <c r="AP3" s="307"/>
    </row>
    <row r="4" spans="1:45" ht="15.6" customHeight="1" x14ac:dyDescent="0.2">
      <c r="A4" s="297"/>
      <c r="B4" s="304"/>
      <c r="C4" s="297"/>
      <c r="D4" s="321"/>
      <c r="E4" s="321"/>
      <c r="F4" s="297"/>
      <c r="G4" s="297" t="s">
        <v>52</v>
      </c>
      <c r="H4" s="297"/>
      <c r="I4" s="297"/>
      <c r="J4" s="297"/>
      <c r="K4" s="297" t="s">
        <v>51</v>
      </c>
      <c r="L4" s="321" t="s">
        <v>3</v>
      </c>
      <c r="M4" s="286" t="s">
        <v>52</v>
      </c>
      <c r="N4" s="286"/>
      <c r="O4" s="286"/>
      <c r="P4" s="286"/>
      <c r="Q4" s="286" t="s">
        <v>51</v>
      </c>
      <c r="R4" s="299" t="s">
        <v>3</v>
      </c>
      <c r="S4" s="297" t="s">
        <v>52</v>
      </c>
      <c r="T4" s="297"/>
      <c r="U4" s="297"/>
      <c r="V4" s="297"/>
      <c r="W4" s="297" t="s">
        <v>51</v>
      </c>
      <c r="X4" s="321" t="s">
        <v>3</v>
      </c>
      <c r="Y4" s="286" t="s">
        <v>52</v>
      </c>
      <c r="Z4" s="286"/>
      <c r="AA4" s="286"/>
      <c r="AB4" s="286"/>
      <c r="AC4" s="286" t="s">
        <v>51</v>
      </c>
      <c r="AD4" s="299" t="s">
        <v>3</v>
      </c>
      <c r="AE4" s="297" t="s">
        <v>52</v>
      </c>
      <c r="AF4" s="297"/>
      <c r="AG4" s="297"/>
      <c r="AH4" s="297"/>
      <c r="AI4" s="297" t="s">
        <v>51</v>
      </c>
      <c r="AJ4" s="321" t="s">
        <v>3</v>
      </c>
      <c r="AK4" s="286" t="s">
        <v>52</v>
      </c>
      <c r="AL4" s="286"/>
      <c r="AM4" s="286"/>
      <c r="AN4" s="286"/>
      <c r="AO4" s="286" t="s">
        <v>51</v>
      </c>
      <c r="AP4" s="299" t="s">
        <v>3</v>
      </c>
    </row>
    <row r="5" spans="1:45" ht="20.100000000000001" customHeight="1" x14ac:dyDescent="0.2">
      <c r="A5" s="297"/>
      <c r="B5" s="304"/>
      <c r="C5" s="297"/>
      <c r="D5" s="321"/>
      <c r="E5" s="321" t="s">
        <v>3</v>
      </c>
      <c r="F5" s="297" t="s">
        <v>51</v>
      </c>
      <c r="G5" s="23" t="s">
        <v>4</v>
      </c>
      <c r="H5" s="18" t="s">
        <v>5</v>
      </c>
      <c r="I5" s="18" t="s">
        <v>208</v>
      </c>
      <c r="J5" s="18" t="s">
        <v>207</v>
      </c>
      <c r="K5" s="297"/>
      <c r="L5" s="321"/>
      <c r="M5" s="22" t="s">
        <v>4</v>
      </c>
      <c r="N5" s="19" t="s">
        <v>5</v>
      </c>
      <c r="O5" s="19" t="s">
        <v>208</v>
      </c>
      <c r="P5" s="19" t="s">
        <v>207</v>
      </c>
      <c r="Q5" s="286"/>
      <c r="R5" s="299"/>
      <c r="S5" s="23" t="s">
        <v>4</v>
      </c>
      <c r="T5" s="18" t="s">
        <v>5</v>
      </c>
      <c r="U5" s="18" t="s">
        <v>208</v>
      </c>
      <c r="V5" s="18" t="s">
        <v>207</v>
      </c>
      <c r="W5" s="297"/>
      <c r="X5" s="321"/>
      <c r="Y5" s="22" t="s">
        <v>4</v>
      </c>
      <c r="Z5" s="19" t="s">
        <v>5</v>
      </c>
      <c r="AA5" s="19" t="s">
        <v>208</v>
      </c>
      <c r="AB5" s="19" t="s">
        <v>207</v>
      </c>
      <c r="AC5" s="286"/>
      <c r="AD5" s="299"/>
      <c r="AE5" s="23" t="s">
        <v>4</v>
      </c>
      <c r="AF5" s="18" t="s">
        <v>5</v>
      </c>
      <c r="AG5" s="18" t="s">
        <v>208</v>
      </c>
      <c r="AH5" s="18" t="s">
        <v>207</v>
      </c>
      <c r="AI5" s="297"/>
      <c r="AJ5" s="321"/>
      <c r="AK5" s="22" t="s">
        <v>4</v>
      </c>
      <c r="AL5" s="19" t="s">
        <v>5</v>
      </c>
      <c r="AM5" s="19" t="s">
        <v>208</v>
      </c>
      <c r="AN5" s="19" t="s">
        <v>207</v>
      </c>
      <c r="AO5" s="286"/>
      <c r="AP5" s="299"/>
    </row>
    <row r="6" spans="1:45" ht="23.45" customHeight="1" x14ac:dyDescent="0.2">
      <c r="A6" s="339" t="s">
        <v>314</v>
      </c>
      <c r="B6" s="339"/>
      <c r="C6" s="339"/>
      <c r="D6" s="93"/>
      <c r="E6" s="93"/>
      <c r="F6" s="92"/>
      <c r="G6" s="78"/>
      <c r="H6" s="79"/>
      <c r="I6" s="79"/>
      <c r="J6" s="79"/>
      <c r="K6" s="92"/>
      <c r="L6" s="92"/>
      <c r="M6" s="91"/>
      <c r="N6" s="91"/>
      <c r="O6" s="91"/>
      <c r="P6" s="91"/>
      <c r="Q6" s="91"/>
      <c r="R6" s="91"/>
      <c r="S6" s="78"/>
      <c r="T6" s="79"/>
      <c r="U6" s="79"/>
      <c r="V6" s="79"/>
      <c r="W6" s="92"/>
      <c r="X6" s="92"/>
      <c r="Y6" s="91"/>
      <c r="Z6" s="91"/>
      <c r="AA6" s="91"/>
      <c r="AB6" s="91"/>
      <c r="AC6" s="91"/>
      <c r="AD6" s="91"/>
      <c r="AE6" s="78"/>
      <c r="AF6" s="79"/>
      <c r="AG6" s="79"/>
      <c r="AH6" s="79"/>
      <c r="AI6" s="92"/>
      <c r="AJ6" s="92"/>
      <c r="AK6" s="91"/>
      <c r="AL6" s="91"/>
      <c r="AM6" s="91"/>
      <c r="AN6" s="91"/>
      <c r="AO6" s="91"/>
      <c r="AP6" s="91"/>
    </row>
    <row r="7" spans="1:45" ht="17.45" customHeight="1" x14ac:dyDescent="0.2">
      <c r="A7" s="83" t="s">
        <v>6</v>
      </c>
      <c r="B7" s="21" t="s">
        <v>237</v>
      </c>
      <c r="C7" s="51" t="s">
        <v>93</v>
      </c>
      <c r="D7" s="17">
        <f>SUM(G7:J7, M7:P7, S7:V7,Y7:AB7,AE7:AH7,AK7:AN7)</f>
        <v>36</v>
      </c>
      <c r="E7" s="14">
        <f>L7+R7+X7+AD7+AJ7+AP7</f>
        <v>6</v>
      </c>
      <c r="F7" s="25" t="s">
        <v>198</v>
      </c>
      <c r="G7" s="25">
        <v>18</v>
      </c>
      <c r="H7" s="25">
        <v>18</v>
      </c>
      <c r="I7" s="25"/>
      <c r="J7" s="25" t="s">
        <v>64</v>
      </c>
      <c r="K7" s="25" t="s">
        <v>198</v>
      </c>
      <c r="L7" s="25">
        <v>6</v>
      </c>
      <c r="M7" s="19" t="s">
        <v>64</v>
      </c>
      <c r="N7" s="19" t="s">
        <v>64</v>
      </c>
      <c r="O7" s="19"/>
      <c r="P7" s="19" t="s">
        <v>64</v>
      </c>
      <c r="Q7" s="19" t="s">
        <v>64</v>
      </c>
      <c r="R7" s="19"/>
      <c r="S7" s="80"/>
      <c r="T7" s="80"/>
      <c r="U7" s="80"/>
      <c r="V7" s="80"/>
      <c r="W7" s="80"/>
      <c r="X7" s="80"/>
      <c r="Y7" s="19"/>
      <c r="Z7" s="19"/>
      <c r="AA7" s="19"/>
      <c r="AB7" s="19"/>
      <c r="AC7" s="81"/>
      <c r="AD7" s="81"/>
      <c r="AE7" s="80"/>
      <c r="AF7" s="80"/>
      <c r="AG7" s="80"/>
      <c r="AH7" s="80"/>
      <c r="AI7" s="80"/>
      <c r="AJ7" s="80"/>
      <c r="AK7" s="81"/>
      <c r="AL7" s="19"/>
      <c r="AM7" s="19"/>
      <c r="AN7" s="19"/>
      <c r="AO7" s="19"/>
      <c r="AP7" s="19"/>
    </row>
    <row r="8" spans="1:45" ht="17.45" customHeight="1" x14ac:dyDescent="0.2">
      <c r="A8" s="83" t="s">
        <v>7</v>
      </c>
      <c r="B8" s="21" t="s">
        <v>238</v>
      </c>
      <c r="C8" s="51" t="s">
        <v>105</v>
      </c>
      <c r="D8" s="17">
        <f t="shared" ref="D8:D25" si="0">SUM(G8:J8, M8:P8, S8:V8,Y8:AB8,AE8:AH8,AK8:AN8)</f>
        <v>18</v>
      </c>
      <c r="E8" s="14">
        <f t="shared" ref="E8:E25" si="1">L8+R8+X8+AD8+AJ8+AP8</f>
        <v>3</v>
      </c>
      <c r="F8" s="24" t="s">
        <v>198</v>
      </c>
      <c r="G8" s="25"/>
      <c r="H8" s="25"/>
      <c r="I8" s="25"/>
      <c r="J8" s="25"/>
      <c r="K8" s="25"/>
      <c r="L8" s="25"/>
      <c r="M8" s="126">
        <v>9</v>
      </c>
      <c r="N8" s="126">
        <v>9</v>
      </c>
      <c r="O8" s="126"/>
      <c r="P8" s="126" t="s">
        <v>64</v>
      </c>
      <c r="Q8" s="126" t="s">
        <v>198</v>
      </c>
      <c r="R8" s="126">
        <v>3</v>
      </c>
      <c r="S8" s="80"/>
      <c r="T8" s="80"/>
      <c r="U8" s="80"/>
      <c r="V8" s="80"/>
      <c r="W8" s="80"/>
      <c r="X8" s="80"/>
      <c r="Y8" s="19"/>
      <c r="Z8" s="19"/>
      <c r="AA8" s="19"/>
      <c r="AB8" s="19"/>
      <c r="AC8" s="81"/>
      <c r="AD8" s="81"/>
      <c r="AE8" s="80"/>
      <c r="AF8" s="80"/>
      <c r="AG8" s="80"/>
      <c r="AH8" s="80"/>
      <c r="AI8" s="80"/>
      <c r="AJ8" s="80"/>
      <c r="AK8" s="81"/>
      <c r="AL8" s="19"/>
      <c r="AM8" s="19"/>
      <c r="AN8" s="19"/>
      <c r="AO8" s="19"/>
      <c r="AP8" s="19"/>
    </row>
    <row r="9" spans="1:45" ht="17.45" customHeight="1" x14ac:dyDescent="0.2">
      <c r="A9" s="83" t="s">
        <v>8</v>
      </c>
      <c r="B9" s="21" t="s">
        <v>239</v>
      </c>
      <c r="C9" s="51" t="s">
        <v>78</v>
      </c>
      <c r="D9" s="17">
        <f t="shared" si="0"/>
        <v>18</v>
      </c>
      <c r="E9" s="14">
        <f t="shared" si="1"/>
        <v>3</v>
      </c>
      <c r="F9" s="25" t="s">
        <v>62</v>
      </c>
      <c r="G9" s="25"/>
      <c r="H9" s="25"/>
      <c r="I9" s="25"/>
      <c r="J9" s="25"/>
      <c r="K9" s="25"/>
      <c r="L9" s="25"/>
      <c r="M9" s="126"/>
      <c r="N9" s="126"/>
      <c r="O9" s="126"/>
      <c r="P9" s="126"/>
      <c r="Q9" s="126"/>
      <c r="R9" s="126"/>
      <c r="S9" s="25" t="s">
        <v>64</v>
      </c>
      <c r="T9" s="25">
        <v>18</v>
      </c>
      <c r="U9" s="25"/>
      <c r="V9" s="25" t="s">
        <v>64</v>
      </c>
      <c r="W9" s="25" t="s">
        <v>62</v>
      </c>
      <c r="X9" s="25">
        <v>3</v>
      </c>
      <c r="Y9" s="19"/>
      <c r="Z9" s="19"/>
      <c r="AA9" s="19"/>
      <c r="AB9" s="19"/>
      <c r="AC9" s="81"/>
      <c r="AD9" s="81"/>
      <c r="AE9" s="80"/>
      <c r="AF9" s="80"/>
      <c r="AG9" s="80"/>
      <c r="AH9" s="80"/>
      <c r="AI9" s="80"/>
      <c r="AJ9" s="80"/>
      <c r="AK9" s="81"/>
      <c r="AL9" s="19"/>
      <c r="AM9" s="19"/>
      <c r="AN9" s="19"/>
      <c r="AO9" s="19"/>
      <c r="AP9" s="19"/>
    </row>
    <row r="10" spans="1:45" ht="17.45" customHeight="1" x14ac:dyDescent="0.2">
      <c r="A10" s="83" t="s">
        <v>9</v>
      </c>
      <c r="B10" s="21" t="s">
        <v>240</v>
      </c>
      <c r="C10" s="51" t="s">
        <v>95</v>
      </c>
      <c r="D10" s="17">
        <f t="shared" si="0"/>
        <v>18</v>
      </c>
      <c r="E10" s="14">
        <f t="shared" si="1"/>
        <v>3</v>
      </c>
      <c r="F10" s="25" t="s">
        <v>198</v>
      </c>
      <c r="G10" s="25"/>
      <c r="H10" s="25"/>
      <c r="I10" s="25"/>
      <c r="J10" s="25"/>
      <c r="K10" s="25"/>
      <c r="L10" s="25"/>
      <c r="M10" s="126"/>
      <c r="N10" s="126"/>
      <c r="O10" s="126"/>
      <c r="P10" s="126"/>
      <c r="Q10" s="126"/>
      <c r="R10" s="126"/>
      <c r="S10" s="25">
        <v>9</v>
      </c>
      <c r="T10" s="25">
        <v>9</v>
      </c>
      <c r="U10" s="25"/>
      <c r="V10" s="25" t="s">
        <v>64</v>
      </c>
      <c r="W10" s="25" t="s">
        <v>198</v>
      </c>
      <c r="X10" s="25">
        <v>3</v>
      </c>
      <c r="Y10" s="19"/>
      <c r="Z10" s="19"/>
      <c r="AA10" s="19"/>
      <c r="AB10" s="19"/>
      <c r="AC10" s="81"/>
      <c r="AD10" s="81"/>
      <c r="AE10" s="80"/>
      <c r="AF10" s="80"/>
      <c r="AG10" s="80"/>
      <c r="AH10" s="80"/>
      <c r="AI10" s="80"/>
      <c r="AJ10" s="80"/>
      <c r="AK10" s="81"/>
      <c r="AL10" s="19"/>
      <c r="AM10" s="19"/>
      <c r="AN10" s="19"/>
      <c r="AO10" s="19"/>
      <c r="AP10" s="19"/>
    </row>
    <row r="11" spans="1:45" ht="28.5" customHeight="1" x14ac:dyDescent="0.2">
      <c r="A11" s="83" t="s">
        <v>10</v>
      </c>
      <c r="B11" s="21" t="s">
        <v>251</v>
      </c>
      <c r="C11" s="51" t="s">
        <v>96</v>
      </c>
      <c r="D11" s="17">
        <f>SUM(G11:J11, M11:P11, S11:V11,Y11:AB11,AE11:AH11,AK11:AN11)</f>
        <v>18</v>
      </c>
      <c r="E11" s="14">
        <f>L11+R11+X11+AD11+AJ11+AP11</f>
        <v>2</v>
      </c>
      <c r="F11" s="25" t="s">
        <v>200</v>
      </c>
      <c r="G11" s="25"/>
      <c r="H11" s="25"/>
      <c r="I11" s="25"/>
      <c r="J11" s="25"/>
      <c r="K11" s="25"/>
      <c r="L11" s="25"/>
      <c r="M11" s="126"/>
      <c r="N11" s="126"/>
      <c r="O11" s="126"/>
      <c r="P11" s="126"/>
      <c r="Q11" s="126"/>
      <c r="R11" s="126"/>
      <c r="S11" s="82">
        <v>9</v>
      </c>
      <c r="T11" s="82">
        <v>9</v>
      </c>
      <c r="U11" s="82"/>
      <c r="V11" s="82" t="s">
        <v>64</v>
      </c>
      <c r="W11" s="82" t="s">
        <v>200</v>
      </c>
      <c r="X11" s="82">
        <v>2</v>
      </c>
      <c r="Y11" s="126"/>
      <c r="Z11" s="126"/>
      <c r="AA11" s="126"/>
      <c r="AB11" s="126"/>
      <c r="AC11" s="126"/>
      <c r="AD11" s="126"/>
      <c r="AE11" s="25"/>
      <c r="AF11" s="25"/>
      <c r="AG11" s="25"/>
      <c r="AH11" s="25"/>
      <c r="AI11" s="25"/>
      <c r="AJ11" s="25"/>
      <c r="AK11" s="126"/>
      <c r="AL11" s="126"/>
      <c r="AM11" s="126"/>
      <c r="AN11" s="126" t="s">
        <v>64</v>
      </c>
      <c r="AO11" s="126"/>
      <c r="AP11" s="126"/>
    </row>
    <row r="12" spans="1:45" ht="17.45" customHeight="1" x14ac:dyDescent="0.2">
      <c r="A12" s="83" t="s">
        <v>11</v>
      </c>
      <c r="B12" s="21" t="s">
        <v>241</v>
      </c>
      <c r="C12" s="51" t="s">
        <v>99</v>
      </c>
      <c r="D12" s="17">
        <f t="shared" si="0"/>
        <v>36</v>
      </c>
      <c r="E12" s="14">
        <f t="shared" si="1"/>
        <v>5</v>
      </c>
      <c r="F12" s="25" t="s">
        <v>198</v>
      </c>
      <c r="G12" s="25"/>
      <c r="H12" s="25"/>
      <c r="I12" s="25"/>
      <c r="J12" s="25"/>
      <c r="K12" s="25"/>
      <c r="L12" s="25"/>
      <c r="M12" s="126"/>
      <c r="N12" s="126"/>
      <c r="O12" s="126"/>
      <c r="P12" s="126"/>
      <c r="Q12" s="126"/>
      <c r="R12" s="126"/>
      <c r="S12" s="25"/>
      <c r="T12" s="25"/>
      <c r="U12" s="25"/>
      <c r="V12" s="25"/>
      <c r="W12" s="25"/>
      <c r="X12" s="25"/>
      <c r="Y12" s="126">
        <v>18</v>
      </c>
      <c r="Z12" s="126">
        <v>18</v>
      </c>
      <c r="AA12" s="126"/>
      <c r="AB12" s="126" t="s">
        <v>64</v>
      </c>
      <c r="AC12" s="126" t="s">
        <v>198</v>
      </c>
      <c r="AD12" s="278">
        <v>5</v>
      </c>
      <c r="AE12" s="80"/>
      <c r="AF12" s="80"/>
      <c r="AG12" s="80"/>
      <c r="AH12" s="80"/>
      <c r="AI12" s="80"/>
      <c r="AJ12" s="80"/>
      <c r="AK12" s="19"/>
      <c r="AL12" s="19"/>
      <c r="AM12" s="19"/>
      <c r="AN12" s="19"/>
      <c r="AO12" s="19"/>
      <c r="AP12" s="19"/>
    </row>
    <row r="13" spans="1:45" ht="17.45" customHeight="1" x14ac:dyDescent="0.2">
      <c r="A13" s="83" t="s">
        <v>12</v>
      </c>
      <c r="B13" s="21" t="s">
        <v>242</v>
      </c>
      <c r="C13" s="51" t="s">
        <v>98</v>
      </c>
      <c r="D13" s="17">
        <f t="shared" si="0"/>
        <v>18</v>
      </c>
      <c r="E13" s="14">
        <f t="shared" si="1"/>
        <v>2</v>
      </c>
      <c r="F13" s="25" t="s">
        <v>62</v>
      </c>
      <c r="G13" s="25"/>
      <c r="H13" s="25"/>
      <c r="I13" s="25"/>
      <c r="J13" s="25"/>
      <c r="K13" s="25"/>
      <c r="L13" s="25"/>
      <c r="M13" s="126"/>
      <c r="N13" s="126"/>
      <c r="O13" s="126"/>
      <c r="P13" s="126"/>
      <c r="Q13" s="126"/>
      <c r="R13" s="126"/>
      <c r="S13" s="25"/>
      <c r="T13" s="25"/>
      <c r="U13" s="25"/>
      <c r="V13" s="25"/>
      <c r="W13" s="25"/>
      <c r="X13" s="25"/>
      <c r="Y13" s="126" t="s">
        <v>64</v>
      </c>
      <c r="Z13" s="126">
        <v>18</v>
      </c>
      <c r="AA13" s="126"/>
      <c r="AB13" s="126" t="s">
        <v>64</v>
      </c>
      <c r="AC13" s="126" t="s">
        <v>62</v>
      </c>
      <c r="AD13" s="126">
        <v>2</v>
      </c>
      <c r="AE13" s="80"/>
      <c r="AF13" s="80"/>
      <c r="AG13" s="80"/>
      <c r="AH13" s="80"/>
      <c r="AI13" s="80"/>
      <c r="AJ13" s="80"/>
      <c r="AK13" s="19"/>
      <c r="AL13" s="19"/>
      <c r="AM13" s="19"/>
      <c r="AN13" s="19"/>
      <c r="AO13" s="19"/>
      <c r="AP13" s="19"/>
    </row>
    <row r="14" spans="1:45" ht="17.45" customHeight="1" x14ac:dyDescent="0.2">
      <c r="A14" s="83" t="s">
        <v>13</v>
      </c>
      <c r="B14" s="21" t="s">
        <v>243</v>
      </c>
      <c r="C14" s="51" t="s">
        <v>102</v>
      </c>
      <c r="D14" s="17">
        <f t="shared" si="0"/>
        <v>18</v>
      </c>
      <c r="E14" s="14">
        <f t="shared" si="1"/>
        <v>2</v>
      </c>
      <c r="F14" s="24" t="s">
        <v>62</v>
      </c>
      <c r="G14" s="25"/>
      <c r="H14" s="25"/>
      <c r="I14" s="25"/>
      <c r="J14" s="25"/>
      <c r="K14" s="25"/>
      <c r="L14" s="25"/>
      <c r="M14" s="126"/>
      <c r="N14" s="126"/>
      <c r="O14" s="126"/>
      <c r="P14" s="126"/>
      <c r="Q14" s="126"/>
      <c r="R14" s="126"/>
      <c r="S14" s="25"/>
      <c r="T14" s="25"/>
      <c r="U14" s="25"/>
      <c r="V14" s="25"/>
      <c r="W14" s="25"/>
      <c r="X14" s="25"/>
      <c r="Y14" s="126" t="s">
        <v>64</v>
      </c>
      <c r="Z14" s="126" t="s">
        <v>64</v>
      </c>
      <c r="AA14" s="126">
        <v>18</v>
      </c>
      <c r="AB14" s="126" t="s">
        <v>64</v>
      </c>
      <c r="AC14" s="126" t="s">
        <v>62</v>
      </c>
      <c r="AD14" s="278">
        <v>2</v>
      </c>
      <c r="AE14" s="80"/>
      <c r="AF14" s="80"/>
      <c r="AG14" s="80"/>
      <c r="AH14" s="80"/>
      <c r="AI14" s="80"/>
      <c r="AJ14" s="80"/>
      <c r="AK14" s="19"/>
      <c r="AL14" s="19"/>
      <c r="AM14" s="19"/>
      <c r="AN14" s="19"/>
      <c r="AO14" s="19"/>
      <c r="AP14" s="19"/>
    </row>
    <row r="15" spans="1:45" ht="17.45" customHeight="1" x14ac:dyDescent="0.2">
      <c r="A15" s="83" t="s">
        <v>14</v>
      </c>
      <c r="B15" s="21" t="s">
        <v>244</v>
      </c>
      <c r="C15" s="51" t="s">
        <v>94</v>
      </c>
      <c r="D15" s="17">
        <f t="shared" si="0"/>
        <v>18</v>
      </c>
      <c r="E15" s="14">
        <f t="shared" si="1"/>
        <v>3</v>
      </c>
      <c r="F15" s="25" t="s">
        <v>198</v>
      </c>
      <c r="G15" s="25"/>
      <c r="H15" s="25"/>
      <c r="I15" s="25"/>
      <c r="J15" s="25"/>
      <c r="K15" s="25"/>
      <c r="L15" s="25"/>
      <c r="M15" s="126"/>
      <c r="N15" s="126"/>
      <c r="O15" s="126"/>
      <c r="P15" s="126"/>
      <c r="Q15" s="126"/>
      <c r="R15" s="126"/>
      <c r="S15" s="25"/>
      <c r="T15" s="25"/>
      <c r="U15" s="25"/>
      <c r="V15" s="25"/>
      <c r="W15" s="25"/>
      <c r="X15" s="25"/>
      <c r="Y15" s="126">
        <v>9</v>
      </c>
      <c r="Z15" s="126">
        <v>9</v>
      </c>
      <c r="AA15" s="126"/>
      <c r="AB15" s="126" t="s">
        <v>64</v>
      </c>
      <c r="AC15" s="126" t="s">
        <v>198</v>
      </c>
      <c r="AD15" s="126">
        <v>3</v>
      </c>
      <c r="AE15" s="80"/>
      <c r="AF15" s="80"/>
      <c r="AG15" s="80"/>
      <c r="AH15" s="80"/>
      <c r="AI15" s="80"/>
      <c r="AJ15" s="80"/>
      <c r="AK15" s="19"/>
      <c r="AL15" s="19"/>
      <c r="AM15" s="19"/>
      <c r="AN15" s="19"/>
      <c r="AO15" s="19"/>
      <c r="AP15" s="19"/>
    </row>
    <row r="16" spans="1:45" ht="17.45" customHeight="1" x14ac:dyDescent="0.2">
      <c r="A16" s="83" t="s">
        <v>15</v>
      </c>
      <c r="B16" s="21" t="s">
        <v>245</v>
      </c>
      <c r="C16" s="51" t="s">
        <v>90</v>
      </c>
      <c r="D16" s="17">
        <f t="shared" si="0"/>
        <v>18</v>
      </c>
      <c r="E16" s="14">
        <f t="shared" si="1"/>
        <v>1</v>
      </c>
      <c r="F16" s="25" t="s">
        <v>62</v>
      </c>
      <c r="G16" s="25"/>
      <c r="H16" s="25"/>
      <c r="I16" s="25"/>
      <c r="J16" s="25"/>
      <c r="K16" s="25"/>
      <c r="L16" s="25"/>
      <c r="M16" s="126"/>
      <c r="N16" s="126"/>
      <c r="O16" s="126"/>
      <c r="P16" s="126"/>
      <c r="Q16" s="126"/>
      <c r="R16" s="126"/>
      <c r="S16" s="25"/>
      <c r="T16" s="25"/>
      <c r="U16" s="25"/>
      <c r="V16" s="25"/>
      <c r="W16" s="25"/>
      <c r="X16" s="25"/>
      <c r="Y16" s="126" t="s">
        <v>64</v>
      </c>
      <c r="Z16" s="126" t="s">
        <v>64</v>
      </c>
      <c r="AA16" s="126">
        <v>18</v>
      </c>
      <c r="AB16" s="126" t="s">
        <v>64</v>
      </c>
      <c r="AC16" s="126" t="s">
        <v>62</v>
      </c>
      <c r="AD16" s="126">
        <v>1</v>
      </c>
      <c r="AE16" s="80" t="s">
        <v>64</v>
      </c>
      <c r="AF16" s="80" t="s">
        <v>64</v>
      </c>
      <c r="AG16" s="80"/>
      <c r="AH16" s="80"/>
      <c r="AI16" s="80"/>
      <c r="AJ16" s="80"/>
      <c r="AK16" s="19"/>
      <c r="AL16" s="19"/>
      <c r="AM16" s="19"/>
      <c r="AN16" s="19"/>
      <c r="AO16" s="19"/>
      <c r="AP16" s="19"/>
    </row>
    <row r="17" spans="1:42" s="43" customFormat="1" ht="17.45" customHeight="1" x14ac:dyDescent="0.2">
      <c r="A17" s="83" t="s">
        <v>16</v>
      </c>
      <c r="B17" s="271" t="s">
        <v>424</v>
      </c>
      <c r="C17" s="272" t="s">
        <v>366</v>
      </c>
      <c r="D17" s="17">
        <f>SUM(G17:J17, M17:P17, S17:V17,Y17:AB17,AE17:AH17,AK17:AN17)</f>
        <v>18</v>
      </c>
      <c r="E17" s="14">
        <f>L17+R17+X17+AD17+AJ17+AP17</f>
        <v>2</v>
      </c>
      <c r="F17" s="268" t="s">
        <v>62</v>
      </c>
      <c r="G17" s="268"/>
      <c r="H17" s="268"/>
      <c r="I17" s="268"/>
      <c r="J17" s="268"/>
      <c r="K17" s="268"/>
      <c r="L17" s="268"/>
      <c r="M17" s="267"/>
      <c r="N17" s="267"/>
      <c r="O17" s="267"/>
      <c r="P17" s="267"/>
      <c r="Q17" s="267"/>
      <c r="R17" s="267"/>
      <c r="S17" s="268"/>
      <c r="T17" s="268"/>
      <c r="U17" s="268"/>
      <c r="V17" s="268"/>
      <c r="W17" s="268"/>
      <c r="X17" s="268"/>
      <c r="Y17" s="267"/>
      <c r="Z17" s="267"/>
      <c r="AA17" s="267"/>
      <c r="AB17" s="267">
        <v>18</v>
      </c>
      <c r="AC17" s="267" t="s">
        <v>65</v>
      </c>
      <c r="AD17" s="267">
        <v>2</v>
      </c>
      <c r="AE17" s="17"/>
      <c r="AF17" s="17"/>
      <c r="AG17" s="17"/>
      <c r="AH17" s="17"/>
      <c r="AI17" s="17"/>
      <c r="AJ17" s="17"/>
      <c r="AK17" s="269"/>
      <c r="AL17" s="269"/>
      <c r="AM17" s="269"/>
      <c r="AN17" s="269"/>
      <c r="AO17" s="269"/>
      <c r="AP17" s="269"/>
    </row>
    <row r="18" spans="1:42" ht="17.45" customHeight="1" x14ac:dyDescent="0.2">
      <c r="A18" s="83" t="s">
        <v>17</v>
      </c>
      <c r="B18" s="21" t="s">
        <v>246</v>
      </c>
      <c r="C18" s="51" t="s">
        <v>104</v>
      </c>
      <c r="D18" s="17">
        <f t="shared" si="0"/>
        <v>27</v>
      </c>
      <c r="E18" s="14">
        <f t="shared" si="1"/>
        <v>3</v>
      </c>
      <c r="F18" s="25" t="s">
        <v>200</v>
      </c>
      <c r="G18" s="25"/>
      <c r="H18" s="25"/>
      <c r="I18" s="25"/>
      <c r="J18" s="25"/>
      <c r="K18" s="25"/>
      <c r="L18" s="25"/>
      <c r="M18" s="126"/>
      <c r="N18" s="126"/>
      <c r="O18" s="126"/>
      <c r="P18" s="126"/>
      <c r="Q18" s="126"/>
      <c r="R18" s="126"/>
      <c r="S18" s="25"/>
      <c r="T18" s="25"/>
      <c r="U18" s="25"/>
      <c r="V18" s="25"/>
      <c r="W18" s="25"/>
      <c r="X18" s="25"/>
      <c r="Y18" s="126"/>
      <c r="Z18" s="126"/>
      <c r="AA18" s="126"/>
      <c r="AB18" s="126"/>
      <c r="AC18" s="126"/>
      <c r="AD18" s="126"/>
      <c r="AE18" s="25">
        <v>9</v>
      </c>
      <c r="AF18" s="25">
        <v>18</v>
      </c>
      <c r="AG18" s="25"/>
      <c r="AH18" s="25" t="s">
        <v>64</v>
      </c>
      <c r="AI18" s="25" t="s">
        <v>200</v>
      </c>
      <c r="AJ18" s="25">
        <v>3</v>
      </c>
      <c r="AK18" s="19"/>
      <c r="AL18" s="19"/>
      <c r="AM18" s="19"/>
      <c r="AN18" s="19"/>
      <c r="AO18" s="19"/>
      <c r="AP18" s="19"/>
    </row>
    <row r="19" spans="1:42" ht="17.45" customHeight="1" x14ac:dyDescent="0.2">
      <c r="A19" s="83" t="s">
        <v>18</v>
      </c>
      <c r="B19" s="21" t="s">
        <v>247</v>
      </c>
      <c r="C19" s="51" t="s">
        <v>109</v>
      </c>
      <c r="D19" s="17">
        <f t="shared" si="0"/>
        <v>27</v>
      </c>
      <c r="E19" s="14">
        <f t="shared" si="1"/>
        <v>4</v>
      </c>
      <c r="F19" s="25" t="s">
        <v>198</v>
      </c>
      <c r="G19" s="25"/>
      <c r="H19" s="25"/>
      <c r="I19" s="25"/>
      <c r="J19" s="25"/>
      <c r="K19" s="25"/>
      <c r="L19" s="25"/>
      <c r="M19" s="126"/>
      <c r="N19" s="126"/>
      <c r="O19" s="126"/>
      <c r="P19" s="126"/>
      <c r="Q19" s="126"/>
      <c r="R19" s="126"/>
      <c r="S19" s="25"/>
      <c r="T19" s="25"/>
      <c r="U19" s="25"/>
      <c r="V19" s="25"/>
      <c r="W19" s="25"/>
      <c r="X19" s="25"/>
      <c r="Y19" s="126"/>
      <c r="Z19" s="126"/>
      <c r="AA19" s="126"/>
      <c r="AB19" s="126"/>
      <c r="AC19" s="126"/>
      <c r="AD19" s="126"/>
      <c r="AE19" s="25">
        <v>9</v>
      </c>
      <c r="AF19" s="25">
        <v>18</v>
      </c>
      <c r="AG19" s="25"/>
      <c r="AH19" s="25" t="s">
        <v>64</v>
      </c>
      <c r="AI19" s="25" t="s">
        <v>198</v>
      </c>
      <c r="AJ19" s="25">
        <v>4</v>
      </c>
      <c r="AK19" s="19"/>
      <c r="AL19" s="19"/>
      <c r="AM19" s="19"/>
      <c r="AN19" s="19"/>
      <c r="AO19" s="19"/>
      <c r="AP19" s="19"/>
    </row>
    <row r="20" spans="1:42" ht="17.45" customHeight="1" x14ac:dyDescent="0.2">
      <c r="A20" s="83" t="s">
        <v>19</v>
      </c>
      <c r="B20" s="21" t="s">
        <v>248</v>
      </c>
      <c r="C20" s="51" t="s">
        <v>72</v>
      </c>
      <c r="D20" s="17">
        <f t="shared" si="0"/>
        <v>18</v>
      </c>
      <c r="E20" s="14">
        <f t="shared" si="1"/>
        <v>2</v>
      </c>
      <c r="F20" s="25" t="s">
        <v>62</v>
      </c>
      <c r="G20" s="25"/>
      <c r="H20" s="25"/>
      <c r="I20" s="25"/>
      <c r="J20" s="25"/>
      <c r="K20" s="25"/>
      <c r="L20" s="25"/>
      <c r="M20" s="126"/>
      <c r="N20" s="126"/>
      <c r="O20" s="126"/>
      <c r="P20" s="126"/>
      <c r="Q20" s="126"/>
      <c r="R20" s="126"/>
      <c r="S20" s="25"/>
      <c r="T20" s="25"/>
      <c r="U20" s="25"/>
      <c r="V20" s="25"/>
      <c r="W20" s="25"/>
      <c r="X20" s="25"/>
      <c r="Y20" s="126"/>
      <c r="Z20" s="126"/>
      <c r="AA20" s="126"/>
      <c r="AB20" s="126"/>
      <c r="AC20" s="126"/>
      <c r="AD20" s="126"/>
      <c r="AE20" s="25" t="s">
        <v>64</v>
      </c>
      <c r="AF20" s="25" t="s">
        <v>64</v>
      </c>
      <c r="AG20" s="25">
        <v>18</v>
      </c>
      <c r="AH20" s="24"/>
      <c r="AI20" s="25" t="s">
        <v>62</v>
      </c>
      <c r="AJ20" s="25">
        <v>2</v>
      </c>
      <c r="AK20" s="19"/>
      <c r="AL20" s="19"/>
      <c r="AM20" s="19"/>
      <c r="AN20" s="19" t="s">
        <v>64</v>
      </c>
      <c r="AO20" s="19"/>
      <c r="AP20" s="19"/>
    </row>
    <row r="21" spans="1:42" ht="17.45" customHeight="1" x14ac:dyDescent="0.2">
      <c r="A21" s="83" t="s">
        <v>20</v>
      </c>
      <c r="B21" s="21" t="s">
        <v>249</v>
      </c>
      <c r="C21" s="51" t="s">
        <v>101</v>
      </c>
      <c r="D21" s="17">
        <f t="shared" si="0"/>
        <v>18</v>
      </c>
      <c r="E21" s="14">
        <f t="shared" si="1"/>
        <v>1</v>
      </c>
      <c r="F21" s="24" t="s">
        <v>62</v>
      </c>
      <c r="G21" s="25"/>
      <c r="H21" s="25"/>
      <c r="I21" s="25"/>
      <c r="J21" s="25"/>
      <c r="K21" s="25"/>
      <c r="L21" s="25"/>
      <c r="M21" s="126"/>
      <c r="N21" s="126"/>
      <c r="O21" s="126"/>
      <c r="P21" s="126"/>
      <c r="Q21" s="126"/>
      <c r="R21" s="126"/>
      <c r="S21" s="25"/>
      <c r="T21" s="25"/>
      <c r="U21" s="25"/>
      <c r="V21" s="25"/>
      <c r="W21" s="25"/>
      <c r="X21" s="25"/>
      <c r="Y21" s="126"/>
      <c r="Z21" s="126"/>
      <c r="AA21" s="126"/>
      <c r="AB21" s="126"/>
      <c r="AC21" s="126"/>
      <c r="AD21" s="126"/>
      <c r="AE21" s="25" t="s">
        <v>64</v>
      </c>
      <c r="AF21" s="25" t="s">
        <v>64</v>
      </c>
      <c r="AG21" s="25">
        <v>18</v>
      </c>
      <c r="AH21" s="24"/>
      <c r="AI21" s="25" t="s">
        <v>62</v>
      </c>
      <c r="AJ21" s="25">
        <v>1</v>
      </c>
      <c r="AK21" s="19"/>
      <c r="AL21" s="19"/>
      <c r="AM21" s="19"/>
      <c r="AN21" s="19" t="s">
        <v>64</v>
      </c>
      <c r="AO21" s="19"/>
      <c r="AP21" s="19"/>
    </row>
    <row r="22" spans="1:42" ht="17.45" customHeight="1" x14ac:dyDescent="0.2">
      <c r="A22" s="83" t="s">
        <v>21</v>
      </c>
      <c r="B22" s="21" t="s">
        <v>250</v>
      </c>
      <c r="C22" s="51" t="s">
        <v>97</v>
      </c>
      <c r="D22" s="17">
        <f t="shared" si="0"/>
        <v>18</v>
      </c>
      <c r="E22" s="14">
        <f t="shared" si="1"/>
        <v>2</v>
      </c>
      <c r="F22" s="25" t="s">
        <v>62</v>
      </c>
      <c r="G22" s="25"/>
      <c r="H22" s="25"/>
      <c r="I22" s="25"/>
      <c r="J22" s="25"/>
      <c r="K22" s="25"/>
      <c r="L22" s="25"/>
      <c r="M22" s="126"/>
      <c r="N22" s="126"/>
      <c r="O22" s="126"/>
      <c r="P22" s="126"/>
      <c r="Q22" s="126"/>
      <c r="R22" s="126"/>
      <c r="S22" s="25"/>
      <c r="T22" s="25"/>
      <c r="U22" s="25"/>
      <c r="V22" s="25"/>
      <c r="W22" s="25"/>
      <c r="X22" s="25"/>
      <c r="Y22" s="126"/>
      <c r="Z22" s="126"/>
      <c r="AA22" s="126"/>
      <c r="AB22" s="126"/>
      <c r="AC22" s="126"/>
      <c r="AD22" s="126"/>
      <c r="AE22" s="25"/>
      <c r="AF22" s="25"/>
      <c r="AG22" s="25"/>
      <c r="AH22" s="25">
        <v>18</v>
      </c>
      <c r="AI22" s="25" t="s">
        <v>62</v>
      </c>
      <c r="AJ22" s="25">
        <v>2</v>
      </c>
      <c r="AK22" s="19"/>
      <c r="AL22" s="19"/>
      <c r="AM22" s="19"/>
      <c r="AN22" s="19"/>
      <c r="AO22" s="19"/>
      <c r="AP22" s="19"/>
    </row>
    <row r="23" spans="1:42" ht="17.45" customHeight="1" x14ac:dyDescent="0.2">
      <c r="A23" s="83" t="s">
        <v>22</v>
      </c>
      <c r="B23" s="21" t="s">
        <v>252</v>
      </c>
      <c r="C23" s="51" t="s">
        <v>124</v>
      </c>
      <c r="D23" s="17">
        <f t="shared" si="0"/>
        <v>18</v>
      </c>
      <c r="E23" s="14">
        <f t="shared" si="1"/>
        <v>4</v>
      </c>
      <c r="F23" s="25" t="s">
        <v>200</v>
      </c>
      <c r="G23" s="25"/>
      <c r="H23" s="25"/>
      <c r="I23" s="25"/>
      <c r="J23" s="25"/>
      <c r="K23" s="25"/>
      <c r="L23" s="25"/>
      <c r="M23" s="126"/>
      <c r="N23" s="126"/>
      <c r="O23" s="126"/>
      <c r="P23" s="126"/>
      <c r="Q23" s="126"/>
      <c r="R23" s="126"/>
      <c r="S23" s="25"/>
      <c r="T23" s="25"/>
      <c r="U23" s="25"/>
      <c r="V23" s="25"/>
      <c r="W23" s="25"/>
      <c r="X23" s="25"/>
      <c r="Y23" s="126"/>
      <c r="Z23" s="126"/>
      <c r="AA23" s="126"/>
      <c r="AB23" s="126"/>
      <c r="AC23" s="126"/>
      <c r="AD23" s="126"/>
      <c r="AE23" s="25"/>
      <c r="AF23" s="25"/>
      <c r="AG23" s="25"/>
      <c r="AH23" s="25"/>
      <c r="AI23" s="25"/>
      <c r="AJ23" s="25"/>
      <c r="AK23" s="126">
        <v>9</v>
      </c>
      <c r="AL23" s="126">
        <v>9</v>
      </c>
      <c r="AM23" s="126"/>
      <c r="AN23" s="126" t="s">
        <v>64</v>
      </c>
      <c r="AO23" s="126" t="s">
        <v>200</v>
      </c>
      <c r="AP23" s="126">
        <v>4</v>
      </c>
    </row>
    <row r="24" spans="1:42" ht="17.45" customHeight="1" x14ac:dyDescent="0.2">
      <c r="A24" s="83" t="s">
        <v>23</v>
      </c>
      <c r="B24" s="21" t="s">
        <v>253</v>
      </c>
      <c r="C24" s="51" t="s">
        <v>100</v>
      </c>
      <c r="D24" s="17">
        <f t="shared" si="0"/>
        <v>27</v>
      </c>
      <c r="E24" s="14">
        <f t="shared" si="1"/>
        <v>5</v>
      </c>
      <c r="F24" s="25" t="s">
        <v>198</v>
      </c>
      <c r="G24" s="25"/>
      <c r="H24" s="25"/>
      <c r="I24" s="25"/>
      <c r="J24" s="25"/>
      <c r="K24" s="25"/>
      <c r="L24" s="25"/>
      <c r="M24" s="126"/>
      <c r="N24" s="126"/>
      <c r="O24" s="126"/>
      <c r="P24" s="126"/>
      <c r="Q24" s="126"/>
      <c r="R24" s="126"/>
      <c r="S24" s="25"/>
      <c r="T24" s="25"/>
      <c r="U24" s="25"/>
      <c r="V24" s="25"/>
      <c r="W24" s="25"/>
      <c r="X24" s="25"/>
      <c r="Y24" s="126"/>
      <c r="Z24" s="126"/>
      <c r="AA24" s="126"/>
      <c r="AB24" s="126"/>
      <c r="AC24" s="126"/>
      <c r="AD24" s="126"/>
      <c r="AE24" s="25"/>
      <c r="AF24" s="25"/>
      <c r="AG24" s="25"/>
      <c r="AH24" s="25"/>
      <c r="AI24" s="25"/>
      <c r="AJ24" s="25"/>
      <c r="AK24" s="126">
        <v>9</v>
      </c>
      <c r="AL24" s="126">
        <v>18</v>
      </c>
      <c r="AM24" s="126"/>
      <c r="AN24" s="126" t="s">
        <v>64</v>
      </c>
      <c r="AO24" s="126" t="s">
        <v>198</v>
      </c>
      <c r="AP24" s="126">
        <v>5</v>
      </c>
    </row>
    <row r="25" spans="1:42" ht="25.5" x14ac:dyDescent="0.2">
      <c r="A25" s="83" t="s">
        <v>24</v>
      </c>
      <c r="B25" s="21" t="s">
        <v>254</v>
      </c>
      <c r="C25" s="51" t="s">
        <v>255</v>
      </c>
      <c r="D25" s="17">
        <f t="shared" si="0"/>
        <v>18</v>
      </c>
      <c r="E25" s="14">
        <f t="shared" si="1"/>
        <v>2</v>
      </c>
      <c r="F25" s="25" t="s">
        <v>62</v>
      </c>
      <c r="G25" s="25"/>
      <c r="H25" s="25"/>
      <c r="I25" s="25"/>
      <c r="J25" s="25"/>
      <c r="K25" s="25"/>
      <c r="L25" s="25"/>
      <c r="M25" s="126"/>
      <c r="N25" s="126"/>
      <c r="O25" s="126"/>
      <c r="P25" s="126"/>
      <c r="Q25" s="126"/>
      <c r="R25" s="126"/>
      <c r="S25" s="25"/>
      <c r="T25" s="25"/>
      <c r="U25" s="25"/>
      <c r="V25" s="25"/>
      <c r="W25" s="25"/>
      <c r="X25" s="25"/>
      <c r="Y25" s="126"/>
      <c r="Z25" s="126"/>
      <c r="AA25" s="126"/>
      <c r="AB25" s="126"/>
      <c r="AC25" s="126"/>
      <c r="AD25" s="126"/>
      <c r="AE25" s="25"/>
      <c r="AF25" s="25"/>
      <c r="AG25" s="25"/>
      <c r="AH25" s="25"/>
      <c r="AI25" s="25"/>
      <c r="AJ25" s="25"/>
      <c r="AK25" s="126">
        <v>18</v>
      </c>
      <c r="AL25" s="126" t="s">
        <v>64</v>
      </c>
      <c r="AM25" s="126"/>
      <c r="AN25" s="126" t="s">
        <v>64</v>
      </c>
      <c r="AO25" s="126" t="s">
        <v>256</v>
      </c>
      <c r="AP25" s="126">
        <v>2</v>
      </c>
    </row>
    <row r="26" spans="1:42" ht="18" customHeight="1" x14ac:dyDescent="0.2">
      <c r="A26" s="361" t="s">
        <v>316</v>
      </c>
      <c r="B26" s="361"/>
      <c r="C26" s="361"/>
      <c r="D26" s="122">
        <f t="shared" ref="D26:J26" si="2">SUM(D7:D25)</f>
        <v>405</v>
      </c>
      <c r="E26" s="122">
        <f t="shared" si="2"/>
        <v>55</v>
      </c>
      <c r="F26" s="122">
        <f t="shared" si="2"/>
        <v>0</v>
      </c>
      <c r="G26" s="122">
        <f t="shared" si="2"/>
        <v>18</v>
      </c>
      <c r="H26" s="122">
        <f t="shared" si="2"/>
        <v>18</v>
      </c>
      <c r="I26" s="122">
        <f t="shared" si="2"/>
        <v>0</v>
      </c>
      <c r="J26" s="122">
        <f t="shared" si="2"/>
        <v>0</v>
      </c>
      <c r="K26" s="122" t="s">
        <v>110</v>
      </c>
      <c r="L26" s="122">
        <f>SUM(L7:L25)</f>
        <v>6</v>
      </c>
      <c r="M26" s="132">
        <f>SUM(M7:M25)</f>
        <v>9</v>
      </c>
      <c r="N26" s="132">
        <f>SUM(N7:N25)</f>
        <v>9</v>
      </c>
      <c r="O26" s="132">
        <f>SUM(O7:O25)</f>
        <v>0</v>
      </c>
      <c r="P26" s="132">
        <f>SUM(P7:P25)</f>
        <v>0</v>
      </c>
      <c r="Q26" s="132" t="s">
        <v>110</v>
      </c>
      <c r="R26" s="132">
        <f>SUM(R7:R25)</f>
        <v>3</v>
      </c>
      <c r="S26" s="122">
        <f>SUM(S7:S25)</f>
        <v>18</v>
      </c>
      <c r="T26" s="122">
        <f>SUM(T7:T25)</f>
        <v>36</v>
      </c>
      <c r="U26" s="122">
        <f>SUM(U7:U25)</f>
        <v>0</v>
      </c>
      <c r="V26" s="122">
        <f>SUM(V7:V25)</f>
        <v>0</v>
      </c>
      <c r="W26" s="122" t="s">
        <v>110</v>
      </c>
      <c r="X26" s="122">
        <f>SUM(X7:X25)</f>
        <v>8</v>
      </c>
      <c r="Y26" s="132">
        <f>SUM(Y7:Y25)</f>
        <v>27</v>
      </c>
      <c r="Z26" s="132">
        <f>SUM(Z7:Z25)</f>
        <v>45</v>
      </c>
      <c r="AA26" s="132">
        <f>SUM(AA7:AA25)</f>
        <v>36</v>
      </c>
      <c r="AB26" s="132">
        <f>SUM(AB7:AB25)</f>
        <v>18</v>
      </c>
      <c r="AC26" s="132" t="s">
        <v>110</v>
      </c>
      <c r="AD26" s="132">
        <f>SUM(AD7:AD25)</f>
        <v>15</v>
      </c>
      <c r="AE26" s="122">
        <f>SUM(AE7:AE25)</f>
        <v>18</v>
      </c>
      <c r="AF26" s="122">
        <f>SUM(AF7:AF25)</f>
        <v>36</v>
      </c>
      <c r="AG26" s="122">
        <f>SUM(AG7:AG25)</f>
        <v>36</v>
      </c>
      <c r="AH26" s="122">
        <f>SUM(AH7:AH25)</f>
        <v>18</v>
      </c>
      <c r="AI26" s="122" t="s">
        <v>110</v>
      </c>
      <c r="AJ26" s="122">
        <f>SUM(AJ7:AJ25)</f>
        <v>12</v>
      </c>
      <c r="AK26" s="132">
        <f>SUM(AK7:AK25)</f>
        <v>36</v>
      </c>
      <c r="AL26" s="132">
        <f>SUM(AL7:AL25)</f>
        <v>27</v>
      </c>
      <c r="AM26" s="132">
        <f>SUM(AM7:AM25)</f>
        <v>0</v>
      </c>
      <c r="AN26" s="132">
        <f>SUM(AN7:AN25)</f>
        <v>0</v>
      </c>
      <c r="AO26" s="132" t="s">
        <v>110</v>
      </c>
      <c r="AP26" s="132">
        <f>SUM(AP7:AP25)</f>
        <v>11</v>
      </c>
    </row>
    <row r="27" spans="1:42" ht="17.45" customHeight="1" x14ac:dyDescent="0.2">
      <c r="A27" s="338" t="s">
        <v>420</v>
      </c>
      <c r="B27" s="339"/>
      <c r="C27" s="339"/>
      <c r="D27" s="26"/>
      <c r="E27" s="26"/>
      <c r="F27" s="26"/>
      <c r="G27" s="26"/>
      <c r="H27" s="26"/>
      <c r="I27" s="26"/>
      <c r="J27" s="26"/>
      <c r="K27" s="26"/>
      <c r="L27" s="26"/>
      <c r="M27" s="45"/>
      <c r="N27" s="45"/>
      <c r="O27" s="45"/>
      <c r="P27" s="45"/>
      <c r="Q27" s="45"/>
      <c r="R27" s="45"/>
      <c r="S27" s="26"/>
      <c r="T27" s="26"/>
      <c r="U27" s="26"/>
      <c r="V27" s="26"/>
      <c r="W27" s="26"/>
      <c r="X27" s="26"/>
      <c r="Y27" s="45"/>
      <c r="Z27" s="45"/>
      <c r="AA27" s="45"/>
      <c r="AB27" s="45"/>
      <c r="AC27" s="45"/>
      <c r="AD27" s="45"/>
      <c r="AE27" s="26"/>
      <c r="AF27" s="26"/>
      <c r="AG27" s="26"/>
      <c r="AH27" s="26"/>
      <c r="AI27" s="26"/>
      <c r="AJ27" s="26"/>
      <c r="AK27" s="45"/>
      <c r="AL27" s="45"/>
      <c r="AM27" s="45"/>
      <c r="AN27" s="45"/>
      <c r="AO27" s="45"/>
      <c r="AP27" s="45"/>
    </row>
    <row r="28" spans="1:42" ht="29.25" customHeight="1" x14ac:dyDescent="0.2">
      <c r="A28" s="265" t="s">
        <v>25</v>
      </c>
      <c r="B28" s="266" t="s">
        <v>402</v>
      </c>
      <c r="C28" s="262" t="s">
        <v>403</v>
      </c>
      <c r="D28" s="17">
        <f>SUM(G28:J28, M28:P28, S28:V28,Y28:AB28,AE28:AH28,AK28:AN28)</f>
        <v>36</v>
      </c>
      <c r="E28" s="14">
        <f>L28+R28+X28+AD28+AJ28+AP28</f>
        <v>6</v>
      </c>
      <c r="F28" s="80" t="s">
        <v>198</v>
      </c>
      <c r="G28" s="80"/>
      <c r="H28" s="80"/>
      <c r="I28" s="80"/>
      <c r="J28" s="80"/>
      <c r="K28" s="80"/>
      <c r="L28" s="80"/>
      <c r="M28" s="19">
        <v>18</v>
      </c>
      <c r="N28" s="19">
        <v>18</v>
      </c>
      <c r="O28" s="19"/>
      <c r="P28" s="19"/>
      <c r="Q28" s="19" t="s">
        <v>198</v>
      </c>
      <c r="R28" s="19">
        <v>6</v>
      </c>
      <c r="S28" s="80"/>
      <c r="T28" s="80"/>
      <c r="U28" s="80"/>
      <c r="V28" s="80"/>
      <c r="W28" s="80"/>
      <c r="X28" s="80"/>
      <c r="Y28" s="19"/>
      <c r="Z28" s="19"/>
      <c r="AA28" s="19"/>
      <c r="AB28" s="19"/>
      <c r="AC28" s="81"/>
      <c r="AD28" s="81"/>
      <c r="AE28" s="80"/>
      <c r="AF28" s="80"/>
      <c r="AG28" s="80"/>
      <c r="AH28" s="80"/>
      <c r="AI28" s="80"/>
      <c r="AJ28" s="80"/>
      <c r="AK28" s="81"/>
      <c r="AL28" s="19"/>
      <c r="AM28" s="19"/>
      <c r="AN28" s="19"/>
      <c r="AO28" s="19"/>
      <c r="AP28" s="19"/>
    </row>
    <row r="29" spans="1:42" ht="18.600000000000001" customHeight="1" x14ac:dyDescent="0.2">
      <c r="A29" s="265" t="s">
        <v>26</v>
      </c>
      <c r="B29" s="266" t="s">
        <v>404</v>
      </c>
      <c r="C29" s="262" t="s">
        <v>260</v>
      </c>
      <c r="D29" s="17">
        <f t="shared" ref="D29:D34" si="3">SUM(G29:J29, M29:P29, S29:V29,Y29:AB29,AE29:AH29,AK29:AN29)</f>
        <v>18</v>
      </c>
      <c r="E29" s="14">
        <f t="shared" ref="E29:E34" si="4">L29+R29+X29+AD29+AJ29+AP29</f>
        <v>3</v>
      </c>
      <c r="F29" s="80" t="s">
        <v>200</v>
      </c>
      <c r="G29" s="83"/>
      <c r="H29" s="83"/>
      <c r="I29" s="83"/>
      <c r="J29" s="83"/>
      <c r="K29" s="83"/>
      <c r="L29" s="83"/>
      <c r="M29" s="126">
        <v>9</v>
      </c>
      <c r="N29" s="126">
        <v>9</v>
      </c>
      <c r="O29" s="126"/>
      <c r="P29" s="84"/>
      <c r="Q29" s="126" t="s">
        <v>271</v>
      </c>
      <c r="R29" s="126">
        <v>3</v>
      </c>
      <c r="S29" s="80"/>
      <c r="T29" s="80"/>
      <c r="U29" s="80"/>
      <c r="V29" s="80"/>
      <c r="W29" s="80"/>
      <c r="X29" s="80"/>
      <c r="Y29" s="19"/>
      <c r="Z29" s="19"/>
      <c r="AA29" s="19"/>
      <c r="AB29" s="19"/>
      <c r="AC29" s="81"/>
      <c r="AD29" s="81"/>
      <c r="AE29" s="80"/>
      <c r="AF29" s="80"/>
      <c r="AG29" s="80"/>
      <c r="AH29" s="80"/>
      <c r="AI29" s="80"/>
      <c r="AJ29" s="80"/>
      <c r="AK29" s="81"/>
      <c r="AL29" s="19"/>
      <c r="AM29" s="19"/>
      <c r="AN29" s="19"/>
      <c r="AO29" s="19"/>
      <c r="AP29" s="19"/>
    </row>
    <row r="30" spans="1:42" ht="18.600000000000001" customHeight="1" x14ac:dyDescent="0.2">
      <c r="A30" s="265" t="s">
        <v>27</v>
      </c>
      <c r="B30" s="266" t="s">
        <v>405</v>
      </c>
      <c r="C30" s="262" t="s">
        <v>406</v>
      </c>
      <c r="D30" s="17">
        <f t="shared" si="3"/>
        <v>27</v>
      </c>
      <c r="E30" s="14">
        <f t="shared" si="4"/>
        <v>4</v>
      </c>
      <c r="F30" s="80" t="s">
        <v>200</v>
      </c>
      <c r="G30" s="80"/>
      <c r="H30" s="80"/>
      <c r="I30" s="80"/>
      <c r="J30" s="80"/>
      <c r="K30" s="80"/>
      <c r="L30" s="80"/>
      <c r="M30" s="19"/>
      <c r="N30" s="19"/>
      <c r="O30" s="19"/>
      <c r="P30" s="19"/>
      <c r="Q30" s="19"/>
      <c r="R30" s="19"/>
      <c r="S30" s="80">
        <v>9</v>
      </c>
      <c r="T30" s="80"/>
      <c r="U30" s="80">
        <v>18</v>
      </c>
      <c r="V30" s="24"/>
      <c r="W30" s="80" t="s">
        <v>200</v>
      </c>
      <c r="X30" s="80">
        <v>4</v>
      </c>
      <c r="Y30" s="19"/>
      <c r="Z30" s="19"/>
      <c r="AA30" s="19"/>
      <c r="AB30" s="19"/>
      <c r="AC30" s="19"/>
      <c r="AD30" s="81"/>
      <c r="AE30" s="80"/>
      <c r="AF30" s="80"/>
      <c r="AG30" s="80"/>
      <c r="AH30" s="80"/>
      <c r="AI30" s="80"/>
      <c r="AJ30" s="80"/>
      <c r="AK30" s="81"/>
      <c r="AL30" s="19"/>
      <c r="AM30" s="19"/>
      <c r="AN30" s="19"/>
      <c r="AO30" s="19"/>
      <c r="AP30" s="19"/>
    </row>
    <row r="31" spans="1:42" ht="29.1" customHeight="1" x14ac:dyDescent="0.2">
      <c r="A31" s="265" t="s">
        <v>28</v>
      </c>
      <c r="B31" s="266" t="s">
        <v>407</v>
      </c>
      <c r="C31" s="262" t="s">
        <v>408</v>
      </c>
      <c r="D31" s="17">
        <f t="shared" si="3"/>
        <v>27</v>
      </c>
      <c r="E31" s="14">
        <f t="shared" si="4"/>
        <v>4</v>
      </c>
      <c r="F31" s="80" t="s">
        <v>200</v>
      </c>
      <c r="G31" s="80"/>
      <c r="H31" s="80"/>
      <c r="I31" s="80"/>
      <c r="J31" s="80"/>
      <c r="K31" s="80"/>
      <c r="L31" s="80"/>
      <c r="M31" s="19"/>
      <c r="N31" s="19"/>
      <c r="O31" s="19"/>
      <c r="P31" s="19"/>
      <c r="Q31" s="19"/>
      <c r="R31" s="19"/>
      <c r="S31" s="80"/>
      <c r="T31" s="80"/>
      <c r="U31" s="80"/>
      <c r="V31" s="85"/>
      <c r="W31" s="80"/>
      <c r="X31" s="25"/>
      <c r="Y31" s="19">
        <v>9</v>
      </c>
      <c r="Z31" s="19"/>
      <c r="AA31" s="19">
        <v>18</v>
      </c>
      <c r="AB31" s="19"/>
      <c r="AC31" s="19" t="s">
        <v>200</v>
      </c>
      <c r="AD31" s="126">
        <v>4</v>
      </c>
      <c r="AE31" s="80"/>
      <c r="AF31" s="80"/>
      <c r="AG31" s="80"/>
      <c r="AH31" s="80"/>
      <c r="AI31" s="80"/>
      <c r="AJ31" s="80"/>
      <c r="AK31" s="81"/>
      <c r="AL31" s="19"/>
      <c r="AM31" s="19"/>
      <c r="AN31" s="19"/>
      <c r="AO31" s="19"/>
      <c r="AP31" s="19"/>
    </row>
    <row r="32" spans="1:42" ht="22.5" customHeight="1" x14ac:dyDescent="0.2">
      <c r="A32" s="265" t="s">
        <v>29</v>
      </c>
      <c r="B32" s="266" t="s">
        <v>409</v>
      </c>
      <c r="C32" s="262" t="s">
        <v>410</v>
      </c>
      <c r="D32" s="17">
        <f t="shared" si="3"/>
        <v>18</v>
      </c>
      <c r="E32" s="14">
        <f t="shared" si="4"/>
        <v>3</v>
      </c>
      <c r="F32" s="80" t="s">
        <v>62</v>
      </c>
      <c r="G32" s="80"/>
      <c r="H32" s="80"/>
      <c r="I32" s="80"/>
      <c r="J32" s="80"/>
      <c r="K32" s="80"/>
      <c r="L32" s="80"/>
      <c r="M32" s="19"/>
      <c r="N32" s="19"/>
      <c r="O32" s="19"/>
      <c r="P32" s="19"/>
      <c r="Q32" s="19"/>
      <c r="R32" s="19"/>
      <c r="S32" s="80"/>
      <c r="T32" s="80"/>
      <c r="U32" s="80"/>
      <c r="V32" s="85"/>
      <c r="W32" s="80"/>
      <c r="X32" s="25"/>
      <c r="Y32" s="19"/>
      <c r="Z32" s="19"/>
      <c r="AA32" s="19"/>
      <c r="AB32" s="19"/>
      <c r="AC32" s="19"/>
      <c r="AD32" s="126"/>
      <c r="AE32" s="80"/>
      <c r="AF32" s="80"/>
      <c r="AG32" s="80">
        <v>18</v>
      </c>
      <c r="AH32" s="80"/>
      <c r="AI32" s="80" t="s">
        <v>62</v>
      </c>
      <c r="AJ32" s="80">
        <v>3</v>
      </c>
      <c r="AK32" s="81"/>
      <c r="AL32" s="19"/>
      <c r="AM32" s="19"/>
      <c r="AN32" s="19"/>
      <c r="AO32" s="19"/>
      <c r="AP32" s="19"/>
    </row>
    <row r="33" spans="1:43" ht="18.600000000000001" customHeight="1" x14ac:dyDescent="0.2">
      <c r="A33" s="265" t="s">
        <v>30</v>
      </c>
      <c r="B33" s="266" t="s">
        <v>411</v>
      </c>
      <c r="C33" s="262" t="s">
        <v>412</v>
      </c>
      <c r="D33" s="17">
        <f t="shared" si="3"/>
        <v>18</v>
      </c>
      <c r="E33" s="14">
        <f t="shared" si="4"/>
        <v>2</v>
      </c>
      <c r="F33" s="80" t="s">
        <v>62</v>
      </c>
      <c r="G33" s="83"/>
      <c r="H33" s="83"/>
      <c r="I33" s="83"/>
      <c r="J33" s="83"/>
      <c r="K33" s="83"/>
      <c r="L33" s="83"/>
      <c r="M33" s="86"/>
      <c r="N33" s="86"/>
      <c r="O33" s="86"/>
      <c r="P33" s="86"/>
      <c r="Q33" s="86"/>
      <c r="R33" s="86"/>
      <c r="S33" s="80"/>
      <c r="T33" s="80"/>
      <c r="U33" s="80"/>
      <c r="V33" s="80"/>
      <c r="W33" s="80"/>
      <c r="X33" s="80"/>
      <c r="Y33" s="19"/>
      <c r="Z33" s="19"/>
      <c r="AA33" s="19"/>
      <c r="AB33" s="19"/>
      <c r="AC33" s="19"/>
      <c r="AD33" s="19"/>
      <c r="AE33" s="87"/>
      <c r="AF33" s="87"/>
      <c r="AG33" s="25">
        <v>18</v>
      </c>
      <c r="AH33" s="24"/>
      <c r="AI33" s="24" t="s">
        <v>62</v>
      </c>
      <c r="AJ33" s="24">
        <v>2</v>
      </c>
      <c r="AK33" s="19"/>
      <c r="AL33" s="19"/>
      <c r="AM33" s="19"/>
      <c r="AN33" s="19"/>
      <c r="AO33" s="19"/>
      <c r="AP33" s="19"/>
    </row>
    <row r="34" spans="1:43" ht="27" customHeight="1" x14ac:dyDescent="0.2">
      <c r="A34" s="265" t="s">
        <v>31</v>
      </c>
      <c r="B34" s="266" t="s">
        <v>413</v>
      </c>
      <c r="C34" s="262" t="s">
        <v>414</v>
      </c>
      <c r="D34" s="17">
        <f t="shared" si="3"/>
        <v>18</v>
      </c>
      <c r="E34" s="14">
        <f t="shared" si="4"/>
        <v>4</v>
      </c>
      <c r="F34" s="80" t="s">
        <v>62</v>
      </c>
      <c r="G34" s="83"/>
      <c r="H34" s="83"/>
      <c r="I34" s="83"/>
      <c r="J34" s="83"/>
      <c r="K34" s="83"/>
      <c r="L34" s="83"/>
      <c r="M34" s="86"/>
      <c r="N34" s="86"/>
      <c r="O34" s="86"/>
      <c r="P34" s="86"/>
      <c r="Q34" s="86"/>
      <c r="R34" s="86"/>
      <c r="S34" s="80"/>
      <c r="T34" s="80"/>
      <c r="U34" s="80"/>
      <c r="V34" s="80"/>
      <c r="W34" s="80"/>
      <c r="X34" s="80"/>
      <c r="Y34" s="19"/>
      <c r="Z34" s="19"/>
      <c r="AA34" s="19"/>
      <c r="AB34" s="19"/>
      <c r="AC34" s="19"/>
      <c r="AD34" s="19"/>
      <c r="AE34" s="80"/>
      <c r="AF34" s="80"/>
      <c r="AG34" s="80"/>
      <c r="AH34" s="80"/>
      <c r="AI34" s="80"/>
      <c r="AJ34" s="80"/>
      <c r="AK34" s="19"/>
      <c r="AL34" s="19"/>
      <c r="AM34" s="19">
        <v>18</v>
      </c>
      <c r="AN34" s="19"/>
      <c r="AO34" s="19" t="s">
        <v>62</v>
      </c>
      <c r="AP34" s="19">
        <v>4</v>
      </c>
    </row>
    <row r="35" spans="1:43" ht="19.5" customHeight="1" x14ac:dyDescent="0.2">
      <c r="A35" s="361" t="s">
        <v>421</v>
      </c>
      <c r="B35" s="361"/>
      <c r="C35" s="361"/>
      <c r="D35" s="122">
        <f>SUM(D28:D34)</f>
        <v>162</v>
      </c>
      <c r="E35" s="122">
        <f>SUM(E28:E34)</f>
        <v>26</v>
      </c>
      <c r="F35" s="25">
        <f t="shared" ref="F35:AP35" si="5">SUM(F28:F34)</f>
        <v>0</v>
      </c>
      <c r="G35" s="25">
        <f t="shared" si="5"/>
        <v>0</v>
      </c>
      <c r="H35" s="25">
        <f t="shared" si="5"/>
        <v>0</v>
      </c>
      <c r="I35" s="25">
        <f t="shared" si="5"/>
        <v>0</v>
      </c>
      <c r="J35" s="25">
        <f t="shared" si="5"/>
        <v>0</v>
      </c>
      <c r="K35" s="25" t="s">
        <v>110</v>
      </c>
      <c r="L35" s="25">
        <f t="shared" si="5"/>
        <v>0</v>
      </c>
      <c r="M35" s="86">
        <f t="shared" si="5"/>
        <v>27</v>
      </c>
      <c r="N35" s="86">
        <f t="shared" si="5"/>
        <v>27</v>
      </c>
      <c r="O35" s="86">
        <f t="shared" si="5"/>
        <v>0</v>
      </c>
      <c r="P35" s="86">
        <f t="shared" si="5"/>
        <v>0</v>
      </c>
      <c r="Q35" s="86" t="s">
        <v>110</v>
      </c>
      <c r="R35" s="86">
        <f t="shared" si="5"/>
        <v>9</v>
      </c>
      <c r="S35" s="80">
        <f t="shared" si="5"/>
        <v>9</v>
      </c>
      <c r="T35" s="80">
        <f t="shared" si="5"/>
        <v>0</v>
      </c>
      <c r="U35" s="80">
        <f t="shared" si="5"/>
        <v>18</v>
      </c>
      <c r="V35" s="80">
        <f t="shared" si="5"/>
        <v>0</v>
      </c>
      <c r="W35" s="80" t="s">
        <v>110</v>
      </c>
      <c r="X35" s="80">
        <f t="shared" si="5"/>
        <v>4</v>
      </c>
      <c r="Y35" s="19">
        <f t="shared" si="5"/>
        <v>9</v>
      </c>
      <c r="Z35" s="19">
        <f t="shared" si="5"/>
        <v>0</v>
      </c>
      <c r="AA35" s="19">
        <f t="shared" si="5"/>
        <v>18</v>
      </c>
      <c r="AB35" s="19">
        <f t="shared" si="5"/>
        <v>0</v>
      </c>
      <c r="AC35" s="19" t="s">
        <v>110</v>
      </c>
      <c r="AD35" s="19">
        <f t="shared" si="5"/>
        <v>4</v>
      </c>
      <c r="AE35" s="80">
        <f t="shared" si="5"/>
        <v>0</v>
      </c>
      <c r="AF35" s="80">
        <f t="shared" si="5"/>
        <v>0</v>
      </c>
      <c r="AG35" s="80">
        <f t="shared" si="5"/>
        <v>36</v>
      </c>
      <c r="AH35" s="80">
        <f t="shared" si="5"/>
        <v>0</v>
      </c>
      <c r="AI35" s="80" t="s">
        <v>110</v>
      </c>
      <c r="AJ35" s="80">
        <f t="shared" si="5"/>
        <v>5</v>
      </c>
      <c r="AK35" s="19">
        <f t="shared" si="5"/>
        <v>0</v>
      </c>
      <c r="AL35" s="19">
        <f t="shared" si="5"/>
        <v>0</v>
      </c>
      <c r="AM35" s="19">
        <f t="shared" si="5"/>
        <v>18</v>
      </c>
      <c r="AN35" s="19">
        <f t="shared" si="5"/>
        <v>0</v>
      </c>
      <c r="AO35" s="126" t="s">
        <v>110</v>
      </c>
      <c r="AP35" s="19">
        <f t="shared" si="5"/>
        <v>4</v>
      </c>
    </row>
    <row r="36" spans="1:43" ht="12.75" x14ac:dyDescent="0.2">
      <c r="A36" s="369" t="s">
        <v>320</v>
      </c>
      <c r="B36" s="369"/>
      <c r="C36" s="369"/>
      <c r="D36" s="358">
        <f>D26+D35</f>
        <v>567</v>
      </c>
      <c r="E36" s="358">
        <f>E26+E35</f>
        <v>81</v>
      </c>
      <c r="F36" s="366" t="s">
        <v>110</v>
      </c>
      <c r="G36" s="58">
        <f>G26+G35</f>
        <v>18</v>
      </c>
      <c r="H36" s="58">
        <f t="shared" ref="H36:AP36" si="6">H26+H35</f>
        <v>18</v>
      </c>
      <c r="I36" s="58">
        <f t="shared" si="6"/>
        <v>0</v>
      </c>
      <c r="J36" s="58">
        <f t="shared" si="6"/>
        <v>0</v>
      </c>
      <c r="K36" s="58" t="s">
        <v>110</v>
      </c>
      <c r="L36" s="58">
        <f t="shared" si="6"/>
        <v>6</v>
      </c>
      <c r="M36" s="86">
        <f t="shared" si="6"/>
        <v>36</v>
      </c>
      <c r="N36" s="86">
        <f t="shared" si="6"/>
        <v>36</v>
      </c>
      <c r="O36" s="86">
        <f t="shared" si="6"/>
        <v>0</v>
      </c>
      <c r="P36" s="86">
        <f t="shared" si="6"/>
        <v>0</v>
      </c>
      <c r="Q36" s="86" t="s">
        <v>110</v>
      </c>
      <c r="R36" s="86">
        <f t="shared" si="6"/>
        <v>12</v>
      </c>
      <c r="S36" s="80">
        <f t="shared" si="6"/>
        <v>27</v>
      </c>
      <c r="T36" s="80">
        <f t="shared" si="6"/>
        <v>36</v>
      </c>
      <c r="U36" s="80">
        <f t="shared" si="6"/>
        <v>18</v>
      </c>
      <c r="V36" s="80">
        <f t="shared" si="6"/>
        <v>0</v>
      </c>
      <c r="W36" s="80" t="s">
        <v>110</v>
      </c>
      <c r="X36" s="80">
        <f t="shared" si="6"/>
        <v>12</v>
      </c>
      <c r="Y36" s="19">
        <f t="shared" si="6"/>
        <v>36</v>
      </c>
      <c r="Z36" s="19">
        <f t="shared" si="6"/>
        <v>45</v>
      </c>
      <c r="AA36" s="19">
        <f t="shared" si="6"/>
        <v>54</v>
      </c>
      <c r="AB36" s="19">
        <f t="shared" si="6"/>
        <v>18</v>
      </c>
      <c r="AC36" s="19" t="s">
        <v>110</v>
      </c>
      <c r="AD36" s="19">
        <f t="shared" si="6"/>
        <v>19</v>
      </c>
      <c r="AE36" s="80">
        <f t="shared" si="6"/>
        <v>18</v>
      </c>
      <c r="AF36" s="80">
        <f t="shared" si="6"/>
        <v>36</v>
      </c>
      <c r="AG36" s="80">
        <f t="shared" si="6"/>
        <v>72</v>
      </c>
      <c r="AH36" s="80">
        <f t="shared" si="6"/>
        <v>18</v>
      </c>
      <c r="AI36" s="80" t="s">
        <v>110</v>
      </c>
      <c r="AJ36" s="80">
        <f t="shared" si="6"/>
        <v>17</v>
      </c>
      <c r="AK36" s="19">
        <f t="shared" si="6"/>
        <v>36</v>
      </c>
      <c r="AL36" s="19">
        <f t="shared" si="6"/>
        <v>27</v>
      </c>
      <c r="AM36" s="19">
        <f t="shared" si="6"/>
        <v>18</v>
      </c>
      <c r="AN36" s="19">
        <f t="shared" si="6"/>
        <v>0</v>
      </c>
      <c r="AO36" s="126" t="s">
        <v>110</v>
      </c>
      <c r="AP36" s="19">
        <f t="shared" si="6"/>
        <v>15</v>
      </c>
    </row>
    <row r="37" spans="1:43" ht="12.75" x14ac:dyDescent="0.2">
      <c r="A37" s="370"/>
      <c r="B37" s="370"/>
      <c r="C37" s="370"/>
      <c r="D37" s="362"/>
      <c r="E37" s="362"/>
      <c r="F37" s="367"/>
      <c r="G37" s="358">
        <f>SUM(G36:J36)</f>
        <v>36</v>
      </c>
      <c r="H37" s="358"/>
      <c r="I37" s="358"/>
      <c r="J37" s="358"/>
      <c r="K37" s="67"/>
      <c r="L37" s="67"/>
      <c r="M37" s="349">
        <f>SUM(M36:P36)</f>
        <v>72</v>
      </c>
      <c r="N37" s="349"/>
      <c r="O37" s="349"/>
      <c r="P37" s="349"/>
      <c r="Q37" s="69"/>
      <c r="R37" s="69"/>
      <c r="S37" s="358">
        <f>SUM(S36:V36)</f>
        <v>81</v>
      </c>
      <c r="T37" s="358"/>
      <c r="U37" s="358"/>
      <c r="V37" s="358"/>
      <c r="W37" s="67"/>
      <c r="X37" s="67"/>
      <c r="Y37" s="349">
        <f>SUM(Y36:AB36)</f>
        <v>153</v>
      </c>
      <c r="Z37" s="349"/>
      <c r="AA37" s="349"/>
      <c r="AB37" s="349"/>
      <c r="AC37" s="69"/>
      <c r="AD37" s="69"/>
      <c r="AE37" s="358">
        <f>SUM(AE36:AH36)</f>
        <v>144</v>
      </c>
      <c r="AF37" s="358"/>
      <c r="AG37" s="358"/>
      <c r="AH37" s="358"/>
      <c r="AI37" s="67"/>
      <c r="AJ37" s="67"/>
      <c r="AK37" s="349">
        <f>SUM(AK36:AN36)</f>
        <v>81</v>
      </c>
      <c r="AL37" s="349"/>
      <c r="AM37" s="349"/>
      <c r="AN37" s="349"/>
      <c r="AO37" s="69"/>
      <c r="AP37" s="69"/>
      <c r="AQ37" s="34"/>
    </row>
    <row r="38" spans="1:43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34"/>
    </row>
    <row r="39" spans="1:43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34"/>
    </row>
    <row r="40" spans="1:43" x14ac:dyDescent="0.2">
      <c r="A40" s="49" t="s">
        <v>187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 t="s">
        <v>189</v>
      </c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34"/>
    </row>
    <row r="41" spans="1:43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 t="s">
        <v>188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</row>
    <row r="42" spans="1:43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 t="s">
        <v>190</v>
      </c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</row>
    <row r="43" spans="1:43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</sheetData>
  <mergeCells count="46">
    <mergeCell ref="A1:AP1"/>
    <mergeCell ref="A26:C26"/>
    <mergeCell ref="A6:C6"/>
    <mergeCell ref="A27:C27"/>
    <mergeCell ref="AP4:AP5"/>
    <mergeCell ref="AK3:AP3"/>
    <mergeCell ref="AK4:AN4"/>
    <mergeCell ref="S4:V4"/>
    <mergeCell ref="D3:D5"/>
    <mergeCell ref="AD4:AD5"/>
    <mergeCell ref="AE4:AH4"/>
    <mergeCell ref="F3:F5"/>
    <mergeCell ref="X4:X5"/>
    <mergeCell ref="M3:R3"/>
    <mergeCell ref="Y3:AD3"/>
    <mergeCell ref="AE3:AJ3"/>
    <mergeCell ref="AO4:AO5"/>
    <mergeCell ref="AK37:AN37"/>
    <mergeCell ref="A35:C35"/>
    <mergeCell ref="D36:D37"/>
    <mergeCell ref="E36:E37"/>
    <mergeCell ref="F36:F37"/>
    <mergeCell ref="G37:J37"/>
    <mergeCell ref="M37:P37"/>
    <mergeCell ref="A36:C37"/>
    <mergeCell ref="AC4:AC5"/>
    <mergeCell ref="AI4:AI5"/>
    <mergeCell ref="AE37:AH37"/>
    <mergeCell ref="Y4:AB4"/>
    <mergeCell ref="S37:V37"/>
    <mergeCell ref="Y37:AB37"/>
    <mergeCell ref="E3:E5"/>
    <mergeCell ref="A2:B2"/>
    <mergeCell ref="A3:A5"/>
    <mergeCell ref="B3:B5"/>
    <mergeCell ref="C3:C5"/>
    <mergeCell ref="AJ4:AJ5"/>
    <mergeCell ref="S3:X3"/>
    <mergeCell ref="G4:J4"/>
    <mergeCell ref="K4:K5"/>
    <mergeCell ref="L4:L5"/>
    <mergeCell ref="G3:L3"/>
    <mergeCell ref="M4:P4"/>
    <mergeCell ref="W4:W5"/>
    <mergeCell ref="Q4:Q5"/>
    <mergeCell ref="R4:R5"/>
  </mergeCells>
  <phoneticPr fontId="42" type="noConversion"/>
  <conditionalFormatting sqref="E7:E10 E12:E16 E18:E25">
    <cfRule type="cellIs" priority="6" stopIfTrue="1" operator="notEqual">
      <formula>C9</formula>
    </cfRule>
  </conditionalFormatting>
  <conditionalFormatting sqref="E7:E16 E18:E25">
    <cfRule type="cellIs" priority="5" stopIfTrue="1" operator="notEqual">
      <formula>C7</formula>
    </cfRule>
  </conditionalFormatting>
  <conditionalFormatting sqref="E28:E34">
    <cfRule type="cellIs" priority="3" stopIfTrue="1" operator="notEqual">
      <formula>C28</formula>
    </cfRule>
  </conditionalFormatting>
  <conditionalFormatting sqref="E28:E34">
    <cfRule type="cellIs" priority="4" stopIfTrue="1" operator="notEqual">
      <formula>C30</formula>
    </cfRule>
  </conditionalFormatting>
  <conditionalFormatting sqref="E11">
    <cfRule type="cellIs" priority="503" stopIfTrue="1" operator="notEqual">
      <formula>C24</formula>
    </cfRule>
  </conditionalFormatting>
  <conditionalFormatting sqref="E17">
    <cfRule type="cellIs" priority="2" stopIfTrue="1" operator="notEqual">
      <formula>C19</formula>
    </cfRule>
  </conditionalFormatting>
  <conditionalFormatting sqref="E17">
    <cfRule type="cellIs" priority="1" stopIfTrue="1" operator="notEqual">
      <formula>C17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5" fitToHeight="0" orientation="landscape" r:id="rId1"/>
  <headerFooter alignWithMargins="0">
    <oddHeader>&amp;LKIERUNEK: PEDAGOGIKA&amp;C&amp;"Arial,Pogrubiony"&amp;12P L A N   S T U D I Ó W    N I E S T A C J O N A R N Y C H&amp;R&amp;"Arial,Kursywa"&amp;12Rekrutacja w roku akademickim 2018/2019</oddHeader>
  </headerFooter>
  <ignoredErrors>
    <ignoredError sqref="D18:D37 D8:D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4"/>
  <sheetViews>
    <sheetView zoomScale="70" zoomScaleNormal="70" zoomScaleSheetLayoutView="80" zoomScalePageLayoutView="74" workbookViewId="0">
      <selection activeCell="G16" sqref="G16"/>
    </sheetView>
  </sheetViews>
  <sheetFormatPr defaultColWidth="9.140625" defaultRowHeight="11.25" x14ac:dyDescent="0.2"/>
  <cols>
    <col min="1" max="1" width="4.140625" style="33" customWidth="1"/>
    <col min="2" max="2" width="21.85546875" style="32" customWidth="1"/>
    <col min="3" max="3" width="40.5703125" style="32" customWidth="1"/>
    <col min="4" max="5" width="5.85546875" style="255" customWidth="1"/>
    <col min="6" max="6" width="7.7109375" style="32" customWidth="1"/>
    <col min="7" max="10" width="4.42578125" style="32" customWidth="1"/>
    <col min="11" max="11" width="8" style="32" customWidth="1"/>
    <col min="12" max="12" width="4.5703125" style="32" customWidth="1"/>
    <col min="13" max="16" width="4.42578125" style="32" customWidth="1"/>
    <col min="17" max="17" width="8" style="32" customWidth="1"/>
    <col min="18" max="18" width="4.5703125" style="32" customWidth="1"/>
    <col min="19" max="22" width="4.42578125" style="32" customWidth="1"/>
    <col min="23" max="23" width="8" style="32" customWidth="1"/>
    <col min="24" max="24" width="4.5703125" style="32" customWidth="1"/>
    <col min="25" max="28" width="4.42578125" style="32" customWidth="1"/>
    <col min="29" max="29" width="8" style="32" customWidth="1"/>
    <col min="30" max="30" width="4.5703125" style="32" customWidth="1"/>
    <col min="31" max="34" width="4.42578125" style="32" customWidth="1"/>
    <col min="35" max="35" width="8" style="32" customWidth="1"/>
    <col min="36" max="36" width="4.5703125" style="32" customWidth="1"/>
    <col min="37" max="40" width="4.42578125" style="32" customWidth="1"/>
    <col min="41" max="41" width="8" style="32" customWidth="1"/>
    <col min="42" max="42" width="4.5703125" style="32" customWidth="1"/>
    <col min="43" max="16384" width="9.140625" style="32"/>
  </cols>
  <sheetData>
    <row r="1" spans="1:42" ht="16.5" thickBot="1" x14ac:dyDescent="0.3">
      <c r="A1" s="393" t="s">
        <v>401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</row>
    <row r="2" spans="1:42" ht="12.75" thickTop="1" x14ac:dyDescent="0.2">
      <c r="A2" s="394"/>
      <c r="B2" s="394"/>
      <c r="C2" s="198"/>
      <c r="D2" s="252"/>
      <c r="E2" s="252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</row>
    <row r="3" spans="1:42" ht="20.100000000000001" customHeight="1" x14ac:dyDescent="0.2">
      <c r="A3" s="383" t="s">
        <v>0</v>
      </c>
      <c r="B3" s="389" t="s">
        <v>1</v>
      </c>
      <c r="C3" s="383" t="s">
        <v>2</v>
      </c>
      <c r="D3" s="396" t="s">
        <v>50</v>
      </c>
      <c r="E3" s="396" t="s">
        <v>3</v>
      </c>
      <c r="F3" s="383" t="s">
        <v>51</v>
      </c>
      <c r="G3" s="389" t="s">
        <v>53</v>
      </c>
      <c r="H3" s="389"/>
      <c r="I3" s="389"/>
      <c r="J3" s="389"/>
      <c r="K3" s="389"/>
      <c r="L3" s="389"/>
      <c r="M3" s="390" t="s">
        <v>54</v>
      </c>
      <c r="N3" s="390"/>
      <c r="O3" s="390"/>
      <c r="P3" s="390"/>
      <c r="Q3" s="390"/>
      <c r="R3" s="390"/>
      <c r="S3" s="389" t="s">
        <v>55</v>
      </c>
      <c r="T3" s="389"/>
      <c r="U3" s="389"/>
      <c r="V3" s="389"/>
      <c r="W3" s="389"/>
      <c r="X3" s="389"/>
      <c r="Y3" s="390" t="s">
        <v>56</v>
      </c>
      <c r="Z3" s="390"/>
      <c r="AA3" s="390"/>
      <c r="AB3" s="390"/>
      <c r="AC3" s="390"/>
      <c r="AD3" s="390"/>
      <c r="AE3" s="389" t="s">
        <v>57</v>
      </c>
      <c r="AF3" s="389"/>
      <c r="AG3" s="389"/>
      <c r="AH3" s="389"/>
      <c r="AI3" s="389"/>
      <c r="AJ3" s="389"/>
      <c r="AK3" s="390" t="s">
        <v>58</v>
      </c>
      <c r="AL3" s="390"/>
      <c r="AM3" s="390"/>
      <c r="AN3" s="390"/>
      <c r="AO3" s="390"/>
      <c r="AP3" s="390"/>
    </row>
    <row r="4" spans="1:42" ht="20.100000000000001" customHeight="1" x14ac:dyDescent="0.2">
      <c r="A4" s="383"/>
      <c r="B4" s="389"/>
      <c r="C4" s="383"/>
      <c r="D4" s="396"/>
      <c r="E4" s="396"/>
      <c r="F4" s="383"/>
      <c r="G4" s="383" t="s">
        <v>52</v>
      </c>
      <c r="H4" s="383"/>
      <c r="I4" s="383"/>
      <c r="J4" s="383"/>
      <c r="K4" s="383" t="s">
        <v>51</v>
      </c>
      <c r="L4" s="391" t="s">
        <v>3</v>
      </c>
      <c r="M4" s="385" t="s">
        <v>52</v>
      </c>
      <c r="N4" s="385"/>
      <c r="O4" s="385"/>
      <c r="P4" s="385"/>
      <c r="Q4" s="385" t="s">
        <v>51</v>
      </c>
      <c r="R4" s="387" t="s">
        <v>3</v>
      </c>
      <c r="S4" s="383" t="s">
        <v>52</v>
      </c>
      <c r="T4" s="383"/>
      <c r="U4" s="383"/>
      <c r="V4" s="383"/>
      <c r="W4" s="383" t="s">
        <v>51</v>
      </c>
      <c r="X4" s="391" t="s">
        <v>3</v>
      </c>
      <c r="Y4" s="385" t="s">
        <v>52</v>
      </c>
      <c r="Z4" s="385"/>
      <c r="AA4" s="385"/>
      <c r="AB4" s="385"/>
      <c r="AC4" s="385" t="s">
        <v>51</v>
      </c>
      <c r="AD4" s="387" t="s">
        <v>3</v>
      </c>
      <c r="AE4" s="383" t="s">
        <v>52</v>
      </c>
      <c r="AF4" s="383"/>
      <c r="AG4" s="383"/>
      <c r="AH4" s="383"/>
      <c r="AI4" s="383" t="s">
        <v>51</v>
      </c>
      <c r="AJ4" s="391" t="s">
        <v>3</v>
      </c>
      <c r="AK4" s="385" t="s">
        <v>52</v>
      </c>
      <c r="AL4" s="385"/>
      <c r="AM4" s="385"/>
      <c r="AN4" s="385"/>
      <c r="AO4" s="385" t="s">
        <v>51</v>
      </c>
      <c r="AP4" s="387" t="s">
        <v>3</v>
      </c>
    </row>
    <row r="5" spans="1:42" ht="20.100000000000001" customHeight="1" x14ac:dyDescent="0.2">
      <c r="A5" s="384"/>
      <c r="B5" s="395"/>
      <c r="C5" s="384"/>
      <c r="D5" s="397"/>
      <c r="E5" s="397" t="s">
        <v>3</v>
      </c>
      <c r="F5" s="384" t="s">
        <v>51</v>
      </c>
      <c r="G5" s="199" t="s">
        <v>4</v>
      </c>
      <c r="H5" s="200" t="s">
        <v>5</v>
      </c>
      <c r="I5" s="200" t="s">
        <v>208</v>
      </c>
      <c r="J5" s="200" t="s">
        <v>207</v>
      </c>
      <c r="K5" s="384"/>
      <c r="L5" s="392"/>
      <c r="M5" s="201" t="s">
        <v>4</v>
      </c>
      <c r="N5" s="202" t="s">
        <v>5</v>
      </c>
      <c r="O5" s="202" t="s">
        <v>208</v>
      </c>
      <c r="P5" s="202" t="s">
        <v>207</v>
      </c>
      <c r="Q5" s="386"/>
      <c r="R5" s="388"/>
      <c r="S5" s="199" t="s">
        <v>4</v>
      </c>
      <c r="T5" s="200" t="s">
        <v>5</v>
      </c>
      <c r="U5" s="200" t="s">
        <v>208</v>
      </c>
      <c r="V5" s="200" t="s">
        <v>207</v>
      </c>
      <c r="W5" s="384"/>
      <c r="X5" s="392"/>
      <c r="Y5" s="201" t="s">
        <v>4</v>
      </c>
      <c r="Z5" s="202" t="s">
        <v>5</v>
      </c>
      <c r="AA5" s="202" t="s">
        <v>208</v>
      </c>
      <c r="AB5" s="202" t="s">
        <v>207</v>
      </c>
      <c r="AC5" s="386"/>
      <c r="AD5" s="388"/>
      <c r="AE5" s="199" t="s">
        <v>4</v>
      </c>
      <c r="AF5" s="200" t="s">
        <v>5</v>
      </c>
      <c r="AG5" s="200" t="s">
        <v>208</v>
      </c>
      <c r="AH5" s="200" t="s">
        <v>207</v>
      </c>
      <c r="AI5" s="384"/>
      <c r="AJ5" s="392"/>
      <c r="AK5" s="201" t="s">
        <v>4</v>
      </c>
      <c r="AL5" s="202" t="s">
        <v>5</v>
      </c>
      <c r="AM5" s="202" t="s">
        <v>208</v>
      </c>
      <c r="AN5" s="202" t="s">
        <v>207</v>
      </c>
      <c r="AO5" s="386"/>
      <c r="AP5" s="388"/>
    </row>
    <row r="6" spans="1:42" ht="20.100000000000001" customHeight="1" x14ac:dyDescent="0.2">
      <c r="A6" s="203" t="s">
        <v>6</v>
      </c>
      <c r="B6" s="208" t="s">
        <v>334</v>
      </c>
      <c r="C6" s="235" t="s">
        <v>335</v>
      </c>
      <c r="D6" s="253">
        <f t="shared" ref="D6:D22" si="0">SUM(G6:J6, M6:P6, S6:V6,Y6:AB6,AE6:AH6,AK6:AN6)</f>
        <v>18</v>
      </c>
      <c r="E6" s="253">
        <f t="shared" ref="E6:E36" si="1">L6+R6+X6+AD6+AJ6+AP6</f>
        <v>3</v>
      </c>
      <c r="F6" s="123" t="s">
        <v>198</v>
      </c>
      <c r="G6" s="53">
        <v>9</v>
      </c>
      <c r="H6" s="53">
        <v>9</v>
      </c>
      <c r="I6" s="53" t="s">
        <v>64</v>
      </c>
      <c r="J6" s="204"/>
      <c r="K6" s="53" t="s">
        <v>198</v>
      </c>
      <c r="L6" s="53">
        <v>3</v>
      </c>
      <c r="M6" s="205" t="s">
        <v>64</v>
      </c>
      <c r="N6" s="205" t="s">
        <v>64</v>
      </c>
      <c r="O6" s="205" t="s">
        <v>64</v>
      </c>
      <c r="P6" s="205"/>
      <c r="Q6" s="205"/>
      <c r="R6" s="205"/>
      <c r="S6" s="204"/>
      <c r="T6" s="204"/>
      <c r="U6" s="204"/>
      <c r="V6" s="204"/>
      <c r="W6" s="204"/>
      <c r="X6" s="204"/>
      <c r="Y6" s="205"/>
      <c r="Z6" s="205"/>
      <c r="AA6" s="205"/>
      <c r="AB6" s="205"/>
      <c r="AC6" s="205"/>
      <c r="AD6" s="205"/>
      <c r="AE6" s="206"/>
      <c r="AF6" s="206"/>
      <c r="AG6" s="206"/>
      <c r="AH6" s="206"/>
      <c r="AI6" s="206"/>
      <c r="AJ6" s="206"/>
      <c r="AK6" s="207"/>
      <c r="AL6" s="207"/>
      <c r="AM6" s="207"/>
      <c r="AN6" s="207"/>
      <c r="AO6" s="207"/>
      <c r="AP6" s="207"/>
    </row>
    <row r="7" spans="1:42" ht="20.100000000000001" customHeight="1" x14ac:dyDescent="0.2">
      <c r="A7" s="203" t="s">
        <v>7</v>
      </c>
      <c r="B7" s="232" t="s">
        <v>336</v>
      </c>
      <c r="C7" s="235" t="s">
        <v>337</v>
      </c>
      <c r="D7" s="253">
        <f t="shared" si="0"/>
        <v>18</v>
      </c>
      <c r="E7" s="253">
        <f t="shared" si="1"/>
        <v>3</v>
      </c>
      <c r="F7" s="236" t="s">
        <v>62</v>
      </c>
      <c r="G7" s="53"/>
      <c r="H7" s="53"/>
      <c r="I7" s="53">
        <v>18</v>
      </c>
      <c r="J7" s="209"/>
      <c r="K7" s="53" t="s">
        <v>62</v>
      </c>
      <c r="L7" s="210">
        <v>3</v>
      </c>
      <c r="M7" s="205"/>
      <c r="N7" s="205"/>
      <c r="O7" s="205"/>
      <c r="P7" s="205"/>
      <c r="Q7" s="205"/>
      <c r="R7" s="211"/>
      <c r="S7" s="204"/>
      <c r="T7" s="204"/>
      <c r="U7" s="204"/>
      <c r="V7" s="204"/>
      <c r="W7" s="212"/>
      <c r="X7" s="212"/>
      <c r="Y7" s="205"/>
      <c r="Z7" s="205"/>
      <c r="AA7" s="205"/>
      <c r="AB7" s="205"/>
      <c r="AC7" s="211"/>
      <c r="AD7" s="211"/>
      <c r="AE7" s="206"/>
      <c r="AF7" s="206"/>
      <c r="AG7" s="206"/>
      <c r="AH7" s="206"/>
      <c r="AI7" s="213"/>
      <c r="AJ7" s="213"/>
      <c r="AK7" s="207"/>
      <c r="AL7" s="207"/>
      <c r="AM7" s="207"/>
      <c r="AN7" s="207"/>
      <c r="AO7" s="214"/>
      <c r="AP7" s="214"/>
    </row>
    <row r="8" spans="1:42" ht="20.100000000000001" customHeight="1" x14ac:dyDescent="0.2">
      <c r="A8" s="203" t="s">
        <v>8</v>
      </c>
      <c r="B8" s="231" t="s">
        <v>338</v>
      </c>
      <c r="C8" s="235" t="s">
        <v>339</v>
      </c>
      <c r="D8" s="253">
        <f t="shared" si="0"/>
        <v>27</v>
      </c>
      <c r="E8" s="253">
        <f t="shared" si="1"/>
        <v>4</v>
      </c>
      <c r="F8" s="236" t="s">
        <v>198</v>
      </c>
      <c r="G8" s="53"/>
      <c r="H8" s="53"/>
      <c r="I8" s="53"/>
      <c r="J8" s="206"/>
      <c r="K8" s="53"/>
      <c r="L8" s="210"/>
      <c r="M8" s="205">
        <v>9</v>
      </c>
      <c r="N8" s="205">
        <v>18</v>
      </c>
      <c r="O8" s="205"/>
      <c r="P8" s="205"/>
      <c r="Q8" s="205" t="s">
        <v>198</v>
      </c>
      <c r="R8" s="211">
        <v>4</v>
      </c>
      <c r="S8" s="204"/>
      <c r="T8" s="204"/>
      <c r="U8" s="204"/>
      <c r="V8" s="204"/>
      <c r="W8" s="204"/>
      <c r="X8" s="204"/>
      <c r="Y8" s="205"/>
      <c r="Z8" s="205"/>
      <c r="AA8" s="205"/>
      <c r="AB8" s="205"/>
      <c r="AC8" s="205"/>
      <c r="AD8" s="205"/>
      <c r="AE8" s="206"/>
      <c r="AF8" s="206"/>
      <c r="AG8" s="206"/>
      <c r="AH8" s="206"/>
      <c r="AI8" s="206"/>
      <c r="AJ8" s="206"/>
      <c r="AK8" s="207"/>
      <c r="AL8" s="207"/>
      <c r="AM8" s="207"/>
      <c r="AN8" s="207"/>
      <c r="AO8" s="207"/>
      <c r="AP8" s="207"/>
    </row>
    <row r="9" spans="1:42" ht="20.100000000000001" customHeight="1" x14ac:dyDescent="0.2">
      <c r="A9" s="203" t="s">
        <v>9</v>
      </c>
      <c r="B9" s="233" t="s">
        <v>340</v>
      </c>
      <c r="C9" s="235" t="s">
        <v>341</v>
      </c>
      <c r="D9" s="253">
        <f t="shared" si="0"/>
        <v>18</v>
      </c>
      <c r="E9" s="253">
        <f t="shared" si="1"/>
        <v>3</v>
      </c>
      <c r="F9" s="237" t="s">
        <v>200</v>
      </c>
      <c r="G9" s="53"/>
      <c r="H9" s="53"/>
      <c r="I9" s="53"/>
      <c r="J9" s="204"/>
      <c r="K9" s="53"/>
      <c r="L9" s="210"/>
      <c r="M9" s="205">
        <v>9</v>
      </c>
      <c r="N9" s="205">
        <v>9</v>
      </c>
      <c r="O9" s="205"/>
      <c r="P9" s="205"/>
      <c r="Q9" s="205" t="s">
        <v>200</v>
      </c>
      <c r="R9" s="211">
        <v>3</v>
      </c>
      <c r="S9" s="204"/>
      <c r="T9" s="204"/>
      <c r="U9" s="204"/>
      <c r="V9" s="204"/>
      <c r="W9" s="204"/>
      <c r="X9" s="204"/>
      <c r="Y9" s="205"/>
      <c r="Z9" s="205"/>
      <c r="AA9" s="205"/>
      <c r="AB9" s="205"/>
      <c r="AC9" s="205"/>
      <c r="AD9" s="205"/>
      <c r="AE9" s="206"/>
      <c r="AF9" s="206"/>
      <c r="AG9" s="206"/>
      <c r="AH9" s="206"/>
      <c r="AI9" s="206"/>
      <c r="AJ9" s="206"/>
      <c r="AK9" s="207"/>
      <c r="AL9" s="207"/>
      <c r="AM9" s="207"/>
      <c r="AN9" s="207"/>
      <c r="AO9" s="207"/>
      <c r="AP9" s="207"/>
    </row>
    <row r="10" spans="1:42" ht="20.100000000000001" customHeight="1" x14ac:dyDescent="0.2">
      <c r="A10" s="203" t="s">
        <v>10</v>
      </c>
      <c r="B10" s="232" t="s">
        <v>334</v>
      </c>
      <c r="C10" s="235" t="s">
        <v>342</v>
      </c>
      <c r="D10" s="253">
        <f t="shared" si="0"/>
        <v>18</v>
      </c>
      <c r="E10" s="253">
        <f t="shared" si="1"/>
        <v>4</v>
      </c>
      <c r="F10" s="236" t="s">
        <v>198</v>
      </c>
      <c r="G10" s="53"/>
      <c r="H10" s="53"/>
      <c r="I10" s="53"/>
      <c r="J10" s="204"/>
      <c r="K10" s="53"/>
      <c r="L10" s="210"/>
      <c r="M10" s="205">
        <v>9</v>
      </c>
      <c r="N10" s="205">
        <v>9</v>
      </c>
      <c r="O10" s="205"/>
      <c r="P10" s="205"/>
      <c r="Q10" s="205" t="s">
        <v>198</v>
      </c>
      <c r="R10" s="211">
        <v>4</v>
      </c>
      <c r="S10" s="204"/>
      <c r="T10" s="204"/>
      <c r="U10" s="204"/>
      <c r="V10" s="204"/>
      <c r="W10" s="204"/>
      <c r="X10" s="204"/>
      <c r="Y10" s="205"/>
      <c r="Z10" s="205"/>
      <c r="AA10" s="205"/>
      <c r="AB10" s="205"/>
      <c r="AC10" s="205"/>
      <c r="AD10" s="205"/>
      <c r="AE10" s="206"/>
      <c r="AF10" s="206"/>
      <c r="AG10" s="206"/>
      <c r="AH10" s="206"/>
      <c r="AI10" s="206"/>
      <c r="AJ10" s="206"/>
      <c r="AK10" s="207"/>
      <c r="AL10" s="207"/>
      <c r="AM10" s="207"/>
      <c r="AN10" s="207"/>
      <c r="AO10" s="207"/>
      <c r="AP10" s="207"/>
    </row>
    <row r="11" spans="1:42" ht="20.100000000000001" customHeight="1" x14ac:dyDescent="0.2">
      <c r="A11" s="203" t="s">
        <v>11</v>
      </c>
      <c r="B11" s="234" t="s">
        <v>343</v>
      </c>
      <c r="C11" s="235" t="s">
        <v>344</v>
      </c>
      <c r="D11" s="253">
        <f t="shared" si="0"/>
        <v>9</v>
      </c>
      <c r="E11" s="253">
        <f t="shared" si="1"/>
        <v>1</v>
      </c>
      <c r="F11" s="236" t="s">
        <v>62</v>
      </c>
      <c r="G11" s="53"/>
      <c r="H11" s="53"/>
      <c r="I11" s="53"/>
      <c r="J11" s="204"/>
      <c r="K11" s="53"/>
      <c r="L11" s="210"/>
      <c r="M11" s="205">
        <v>9</v>
      </c>
      <c r="N11" s="205"/>
      <c r="O11" s="205"/>
      <c r="P11" s="205"/>
      <c r="Q11" s="205" t="s">
        <v>62</v>
      </c>
      <c r="R11" s="211">
        <v>1</v>
      </c>
      <c r="S11" s="204"/>
      <c r="T11" s="204"/>
      <c r="U11" s="204"/>
      <c r="V11" s="204"/>
      <c r="W11" s="204"/>
      <c r="X11" s="204"/>
      <c r="Y11" s="205"/>
      <c r="Z11" s="205"/>
      <c r="AA11" s="205"/>
      <c r="AB11" s="205"/>
      <c r="AC11" s="205"/>
      <c r="AD11" s="205"/>
      <c r="AE11" s="206"/>
      <c r="AF11" s="206"/>
      <c r="AG11" s="206"/>
      <c r="AH11" s="206"/>
      <c r="AI11" s="206"/>
      <c r="AJ11" s="206"/>
      <c r="AK11" s="207"/>
      <c r="AL11" s="207"/>
      <c r="AM11" s="207"/>
      <c r="AN11" s="207"/>
      <c r="AO11" s="207"/>
      <c r="AP11" s="207"/>
    </row>
    <row r="12" spans="1:42" ht="35.1" customHeight="1" x14ac:dyDescent="0.2">
      <c r="A12" s="203" t="s">
        <v>12</v>
      </c>
      <c r="B12" s="232" t="s">
        <v>345</v>
      </c>
      <c r="C12" s="235" t="s">
        <v>346</v>
      </c>
      <c r="D12" s="253">
        <f t="shared" si="0"/>
        <v>18</v>
      </c>
      <c r="E12" s="253">
        <f t="shared" si="1"/>
        <v>3</v>
      </c>
      <c r="F12" s="237" t="s">
        <v>200</v>
      </c>
      <c r="G12" s="53"/>
      <c r="H12" s="53"/>
      <c r="I12" s="53"/>
      <c r="J12" s="204"/>
      <c r="K12" s="53"/>
      <c r="L12" s="210"/>
      <c r="M12" s="205"/>
      <c r="N12" s="205"/>
      <c r="O12" s="205"/>
      <c r="P12" s="205"/>
      <c r="Q12" s="205"/>
      <c r="R12" s="211"/>
      <c r="S12" s="204">
        <v>9</v>
      </c>
      <c r="T12" s="204">
        <v>9</v>
      </c>
      <c r="U12" s="204" t="s">
        <v>64</v>
      </c>
      <c r="V12" s="204"/>
      <c r="W12" s="204" t="s">
        <v>200</v>
      </c>
      <c r="X12" s="204">
        <v>3</v>
      </c>
      <c r="Y12" s="205"/>
      <c r="Z12" s="205"/>
      <c r="AA12" s="205"/>
      <c r="AB12" s="205"/>
      <c r="AC12" s="211"/>
      <c r="AD12" s="211"/>
      <c r="AE12" s="206"/>
      <c r="AF12" s="206"/>
      <c r="AG12" s="206"/>
      <c r="AH12" s="206"/>
      <c r="AI12" s="206"/>
      <c r="AJ12" s="206"/>
      <c r="AK12" s="207"/>
      <c r="AL12" s="207"/>
      <c r="AM12" s="207"/>
      <c r="AN12" s="207"/>
      <c r="AO12" s="207"/>
      <c r="AP12" s="207"/>
    </row>
    <row r="13" spans="1:42" ht="26.1" customHeight="1" x14ac:dyDescent="0.2">
      <c r="A13" s="203" t="s">
        <v>13</v>
      </c>
      <c r="B13" s="232" t="s">
        <v>347</v>
      </c>
      <c r="C13" s="235" t="s">
        <v>99</v>
      </c>
      <c r="D13" s="253">
        <f t="shared" si="0"/>
        <v>18</v>
      </c>
      <c r="E13" s="253">
        <f t="shared" si="1"/>
        <v>3</v>
      </c>
      <c r="F13" s="236" t="s">
        <v>198</v>
      </c>
      <c r="G13" s="53"/>
      <c r="H13" s="53"/>
      <c r="I13" s="53"/>
      <c r="J13" s="204"/>
      <c r="K13" s="53"/>
      <c r="L13" s="210"/>
      <c r="M13" s="205"/>
      <c r="N13" s="205"/>
      <c r="O13" s="205"/>
      <c r="P13" s="205"/>
      <c r="Q13" s="205"/>
      <c r="R13" s="211"/>
      <c r="S13" s="204">
        <v>9</v>
      </c>
      <c r="T13" s="204">
        <v>9</v>
      </c>
      <c r="U13" s="204" t="s">
        <v>64</v>
      </c>
      <c r="V13" s="204"/>
      <c r="W13" s="204" t="s">
        <v>198</v>
      </c>
      <c r="X13" s="204">
        <v>3</v>
      </c>
      <c r="Y13" s="205"/>
      <c r="Z13" s="205"/>
      <c r="AA13" s="205"/>
      <c r="AB13" s="205"/>
      <c r="AC13" s="205"/>
      <c r="AD13" s="205"/>
      <c r="AE13" s="206"/>
      <c r="AF13" s="206"/>
      <c r="AG13" s="206"/>
      <c r="AH13" s="206"/>
      <c r="AI13" s="206"/>
      <c r="AJ13" s="206"/>
      <c r="AK13" s="207"/>
      <c r="AL13" s="207"/>
      <c r="AM13" s="207"/>
      <c r="AN13" s="207"/>
      <c r="AO13" s="207"/>
      <c r="AP13" s="207"/>
    </row>
    <row r="14" spans="1:42" ht="26.1" customHeight="1" x14ac:dyDescent="0.2">
      <c r="A14" s="203" t="s">
        <v>14</v>
      </c>
      <c r="B14" s="232" t="s">
        <v>348</v>
      </c>
      <c r="C14" s="235" t="s">
        <v>98</v>
      </c>
      <c r="D14" s="253">
        <f t="shared" si="0"/>
        <v>18</v>
      </c>
      <c r="E14" s="253">
        <f t="shared" si="1"/>
        <v>3</v>
      </c>
      <c r="F14" s="236" t="s">
        <v>62</v>
      </c>
      <c r="G14" s="53"/>
      <c r="H14" s="53"/>
      <c r="I14" s="53"/>
      <c r="J14" s="204"/>
      <c r="K14" s="53"/>
      <c r="L14" s="210"/>
      <c r="M14" s="205"/>
      <c r="N14" s="205"/>
      <c r="O14" s="205"/>
      <c r="P14" s="205"/>
      <c r="Q14" s="205"/>
      <c r="R14" s="211"/>
      <c r="S14" s="204"/>
      <c r="T14" s="204">
        <v>18</v>
      </c>
      <c r="U14" s="204" t="s">
        <v>64</v>
      </c>
      <c r="V14" s="204"/>
      <c r="W14" s="204" t="s">
        <v>62</v>
      </c>
      <c r="X14" s="204">
        <v>3</v>
      </c>
      <c r="Y14" s="205"/>
      <c r="Z14" s="205"/>
      <c r="AA14" s="205"/>
      <c r="AB14" s="205"/>
      <c r="AC14" s="205"/>
      <c r="AD14" s="205"/>
      <c r="AE14" s="206"/>
      <c r="AF14" s="206"/>
      <c r="AG14" s="206"/>
      <c r="AH14" s="206"/>
      <c r="AI14" s="206"/>
      <c r="AJ14" s="206"/>
      <c r="AK14" s="207"/>
      <c r="AL14" s="207"/>
      <c r="AM14" s="207"/>
      <c r="AN14" s="207"/>
      <c r="AO14" s="207"/>
      <c r="AP14" s="207"/>
    </row>
    <row r="15" spans="1:42" ht="26.1" customHeight="1" x14ac:dyDescent="0.2">
      <c r="A15" s="203" t="s">
        <v>15</v>
      </c>
      <c r="B15" s="215" t="s">
        <v>349</v>
      </c>
      <c r="C15" s="235" t="s">
        <v>350</v>
      </c>
      <c r="D15" s="253">
        <f t="shared" si="0"/>
        <v>18</v>
      </c>
      <c r="E15" s="253">
        <f t="shared" si="1"/>
        <v>2</v>
      </c>
      <c r="F15" s="236" t="s">
        <v>200</v>
      </c>
      <c r="G15" s="53"/>
      <c r="H15" s="53"/>
      <c r="I15" s="53"/>
      <c r="J15" s="204"/>
      <c r="K15" s="53"/>
      <c r="L15" s="210"/>
      <c r="M15" s="205"/>
      <c r="N15" s="205"/>
      <c r="O15" s="205"/>
      <c r="P15" s="205"/>
      <c r="Q15" s="205"/>
      <c r="R15" s="211"/>
      <c r="S15" s="204">
        <v>9</v>
      </c>
      <c r="T15" s="204"/>
      <c r="U15" s="204">
        <v>9</v>
      </c>
      <c r="V15" s="204"/>
      <c r="W15" s="204" t="s">
        <v>200</v>
      </c>
      <c r="X15" s="204">
        <v>2</v>
      </c>
      <c r="Y15" s="205"/>
      <c r="Z15" s="205"/>
      <c r="AA15" s="205"/>
      <c r="AB15" s="205"/>
      <c r="AC15" s="211"/>
      <c r="AD15" s="211"/>
      <c r="AE15" s="206"/>
      <c r="AF15" s="206"/>
      <c r="AG15" s="206"/>
      <c r="AH15" s="206"/>
      <c r="AI15" s="206"/>
      <c r="AJ15" s="206"/>
      <c r="AK15" s="207"/>
      <c r="AL15" s="207"/>
      <c r="AM15" s="207"/>
      <c r="AN15" s="207"/>
      <c r="AO15" s="207"/>
      <c r="AP15" s="207"/>
    </row>
    <row r="16" spans="1:42" ht="20.100000000000001" customHeight="1" x14ac:dyDescent="0.2">
      <c r="A16" s="203" t="s">
        <v>16</v>
      </c>
      <c r="B16" s="232" t="s">
        <v>351</v>
      </c>
      <c r="C16" s="235" t="s">
        <v>352</v>
      </c>
      <c r="D16" s="253">
        <f t="shared" si="0"/>
        <v>9</v>
      </c>
      <c r="E16" s="253">
        <f t="shared" si="1"/>
        <v>1</v>
      </c>
      <c r="F16" s="236" t="s">
        <v>62</v>
      </c>
      <c r="G16" s="53"/>
      <c r="H16" s="53"/>
      <c r="I16" s="53"/>
      <c r="J16" s="204"/>
      <c r="K16" s="53"/>
      <c r="L16" s="210"/>
      <c r="M16" s="205"/>
      <c r="N16" s="205"/>
      <c r="O16" s="205"/>
      <c r="P16" s="205"/>
      <c r="Q16" s="205"/>
      <c r="R16" s="211"/>
      <c r="S16" s="204"/>
      <c r="T16" s="204"/>
      <c r="U16" s="204">
        <v>9</v>
      </c>
      <c r="V16" s="204"/>
      <c r="W16" s="204" t="s">
        <v>62</v>
      </c>
      <c r="X16" s="204">
        <v>1</v>
      </c>
      <c r="Y16" s="205"/>
      <c r="Z16" s="205"/>
      <c r="AA16" s="205"/>
      <c r="AB16" s="205"/>
      <c r="AC16" s="205"/>
      <c r="AD16" s="205"/>
      <c r="AE16" s="206"/>
      <c r="AF16" s="206"/>
      <c r="AG16" s="206"/>
      <c r="AH16" s="206"/>
      <c r="AI16" s="206"/>
      <c r="AJ16" s="206"/>
      <c r="AK16" s="207"/>
      <c r="AL16" s="207"/>
      <c r="AM16" s="207"/>
      <c r="AN16" s="207"/>
      <c r="AO16" s="207"/>
      <c r="AP16" s="207"/>
    </row>
    <row r="17" spans="1:42" ht="20.100000000000001" customHeight="1" x14ac:dyDescent="0.2">
      <c r="A17" s="203" t="s">
        <v>17</v>
      </c>
      <c r="B17" s="232" t="s">
        <v>353</v>
      </c>
      <c r="C17" s="235" t="s">
        <v>354</v>
      </c>
      <c r="D17" s="253">
        <f t="shared" si="0"/>
        <v>9</v>
      </c>
      <c r="E17" s="253">
        <f t="shared" si="1"/>
        <v>1</v>
      </c>
      <c r="F17" s="237" t="s">
        <v>62</v>
      </c>
      <c r="G17" s="53"/>
      <c r="H17" s="53"/>
      <c r="I17" s="53"/>
      <c r="J17" s="204"/>
      <c r="K17" s="53"/>
      <c r="L17" s="210"/>
      <c r="M17" s="205"/>
      <c r="N17" s="205"/>
      <c r="O17" s="205"/>
      <c r="P17" s="205"/>
      <c r="Q17" s="205"/>
      <c r="R17" s="211"/>
      <c r="S17" s="204"/>
      <c r="T17" s="204"/>
      <c r="U17" s="204"/>
      <c r="V17" s="204"/>
      <c r="W17" s="204"/>
      <c r="X17" s="204"/>
      <c r="Y17" s="205"/>
      <c r="Z17" s="205"/>
      <c r="AA17" s="205">
        <v>9</v>
      </c>
      <c r="AB17" s="205"/>
      <c r="AC17" s="205" t="s">
        <v>62</v>
      </c>
      <c r="AD17" s="205">
        <v>1</v>
      </c>
      <c r="AE17" s="206"/>
      <c r="AF17" s="206"/>
      <c r="AG17" s="206"/>
      <c r="AH17" s="206"/>
      <c r="AI17" s="206"/>
      <c r="AJ17" s="206"/>
      <c r="AK17" s="207"/>
      <c r="AL17" s="207"/>
      <c r="AM17" s="207"/>
      <c r="AN17" s="207"/>
      <c r="AO17" s="207"/>
      <c r="AP17" s="207"/>
    </row>
    <row r="18" spans="1:42" s="216" customFormat="1" ht="20.100000000000001" customHeight="1" x14ac:dyDescent="0.2">
      <c r="A18" s="203" t="s">
        <v>18</v>
      </c>
      <c r="B18" s="232" t="s">
        <v>355</v>
      </c>
      <c r="C18" s="235" t="s">
        <v>356</v>
      </c>
      <c r="D18" s="253">
        <f t="shared" si="0"/>
        <v>18</v>
      </c>
      <c r="E18" s="253">
        <v>2</v>
      </c>
      <c r="F18" s="237" t="s">
        <v>62</v>
      </c>
      <c r="G18" s="53"/>
      <c r="H18" s="53"/>
      <c r="I18" s="53"/>
      <c r="J18" s="204"/>
      <c r="K18" s="53"/>
      <c r="L18" s="210"/>
      <c r="M18" s="205"/>
      <c r="N18" s="205"/>
      <c r="O18" s="205"/>
      <c r="P18" s="205"/>
      <c r="Q18" s="205"/>
      <c r="R18" s="211"/>
      <c r="S18" s="204"/>
      <c r="T18" s="204"/>
      <c r="U18" s="204"/>
      <c r="V18" s="204"/>
      <c r="W18" s="204"/>
      <c r="X18" s="204"/>
      <c r="Y18" s="205"/>
      <c r="Z18" s="205">
        <v>18</v>
      </c>
      <c r="AA18" s="205"/>
      <c r="AB18" s="205"/>
      <c r="AC18" s="211" t="s">
        <v>62</v>
      </c>
      <c r="AD18" s="211">
        <v>2</v>
      </c>
      <c r="AE18" s="204"/>
      <c r="AF18" s="204"/>
      <c r="AG18" s="204"/>
      <c r="AH18" s="204"/>
      <c r="AI18" s="204"/>
      <c r="AJ18" s="204"/>
      <c r="AK18" s="205"/>
      <c r="AL18" s="205"/>
      <c r="AM18" s="205"/>
      <c r="AN18" s="205"/>
      <c r="AO18" s="205"/>
      <c r="AP18" s="205"/>
    </row>
    <row r="19" spans="1:42" ht="27.95" customHeight="1" x14ac:dyDescent="0.2">
      <c r="A19" s="203" t="s">
        <v>19</v>
      </c>
      <c r="B19" s="232" t="s">
        <v>357</v>
      </c>
      <c r="C19" s="235" t="s">
        <v>358</v>
      </c>
      <c r="D19" s="253">
        <f t="shared" si="0"/>
        <v>54</v>
      </c>
      <c r="E19" s="253">
        <f t="shared" si="1"/>
        <v>7</v>
      </c>
      <c r="F19" s="237" t="s">
        <v>198</v>
      </c>
      <c r="G19" s="53"/>
      <c r="H19" s="53"/>
      <c r="I19" s="53"/>
      <c r="J19" s="204"/>
      <c r="K19" s="53"/>
      <c r="L19" s="210"/>
      <c r="M19" s="205"/>
      <c r="N19" s="205"/>
      <c r="O19" s="205"/>
      <c r="P19" s="205"/>
      <c r="Q19" s="205"/>
      <c r="R19" s="211"/>
      <c r="S19" s="204"/>
      <c r="T19" s="204"/>
      <c r="U19" s="204"/>
      <c r="V19" s="204"/>
      <c r="W19" s="204"/>
      <c r="X19" s="204"/>
      <c r="Y19" s="205">
        <v>9</v>
      </c>
      <c r="Z19" s="205"/>
      <c r="AA19" s="205">
        <v>45</v>
      </c>
      <c r="AB19" s="205"/>
      <c r="AC19" s="205" t="s">
        <v>198</v>
      </c>
      <c r="AD19" s="205">
        <v>7</v>
      </c>
      <c r="AE19" s="206"/>
      <c r="AF19" s="206"/>
      <c r="AG19" s="206"/>
      <c r="AH19" s="206"/>
      <c r="AI19" s="206"/>
      <c r="AJ19" s="206"/>
      <c r="AK19" s="207"/>
      <c r="AL19" s="207"/>
      <c r="AM19" s="207"/>
      <c r="AN19" s="207"/>
      <c r="AO19" s="207"/>
      <c r="AP19" s="207"/>
    </row>
    <row r="20" spans="1:42" ht="20.100000000000001" customHeight="1" x14ac:dyDescent="0.2">
      <c r="A20" s="203" t="s">
        <v>20</v>
      </c>
      <c r="B20" s="215" t="s">
        <v>359</v>
      </c>
      <c r="C20" s="235" t="s">
        <v>360</v>
      </c>
      <c r="D20" s="253">
        <f t="shared" si="0"/>
        <v>18</v>
      </c>
      <c r="E20" s="253">
        <f t="shared" si="1"/>
        <v>2</v>
      </c>
      <c r="F20" s="236" t="s">
        <v>62</v>
      </c>
      <c r="G20" s="53"/>
      <c r="H20" s="53"/>
      <c r="I20" s="53"/>
      <c r="J20" s="204"/>
      <c r="K20" s="53"/>
      <c r="L20" s="210"/>
      <c r="M20" s="205"/>
      <c r="N20" s="205"/>
      <c r="O20" s="205"/>
      <c r="P20" s="205"/>
      <c r="Q20" s="205"/>
      <c r="R20" s="211"/>
      <c r="S20" s="204" t="s">
        <v>64</v>
      </c>
      <c r="T20" s="204"/>
      <c r="U20" s="204"/>
      <c r="V20" s="204"/>
      <c r="W20" s="204"/>
      <c r="X20" s="204"/>
      <c r="Y20" s="205" t="s">
        <v>64</v>
      </c>
      <c r="Z20" s="205" t="s">
        <v>64</v>
      </c>
      <c r="AA20" s="205">
        <v>18</v>
      </c>
      <c r="AB20" s="205"/>
      <c r="AC20" s="205" t="s">
        <v>62</v>
      </c>
      <c r="AD20" s="205">
        <v>2</v>
      </c>
      <c r="AE20" s="206"/>
      <c r="AF20" s="206"/>
      <c r="AG20" s="206"/>
      <c r="AH20" s="206"/>
      <c r="AI20" s="206"/>
      <c r="AJ20" s="206"/>
      <c r="AK20" s="207"/>
      <c r="AL20" s="207"/>
      <c r="AM20" s="207"/>
      <c r="AN20" s="207"/>
      <c r="AO20" s="207"/>
      <c r="AP20" s="207"/>
    </row>
    <row r="21" spans="1:42" ht="26.1" customHeight="1" x14ac:dyDescent="0.2">
      <c r="A21" s="203" t="s">
        <v>21</v>
      </c>
      <c r="B21" s="232" t="s">
        <v>361</v>
      </c>
      <c r="C21" s="235" t="s">
        <v>362</v>
      </c>
      <c r="D21" s="253">
        <f t="shared" si="0"/>
        <v>18</v>
      </c>
      <c r="E21" s="253">
        <f t="shared" si="1"/>
        <v>3</v>
      </c>
      <c r="F21" s="236" t="s">
        <v>198</v>
      </c>
      <c r="G21" s="53"/>
      <c r="H21" s="53"/>
      <c r="I21" s="53"/>
      <c r="J21" s="204"/>
      <c r="K21" s="53"/>
      <c r="L21" s="210"/>
      <c r="M21" s="205"/>
      <c r="N21" s="205"/>
      <c r="O21" s="205"/>
      <c r="P21" s="205"/>
      <c r="Q21" s="205"/>
      <c r="R21" s="211"/>
      <c r="S21" s="204"/>
      <c r="T21" s="204"/>
      <c r="U21" s="204"/>
      <c r="V21" s="204"/>
      <c r="W21" s="204"/>
      <c r="X21" s="204"/>
      <c r="Y21" s="205">
        <v>9</v>
      </c>
      <c r="Z21" s="205">
        <v>9</v>
      </c>
      <c r="AA21" s="205" t="s">
        <v>64</v>
      </c>
      <c r="AB21" s="205"/>
      <c r="AC21" s="211" t="s">
        <v>198</v>
      </c>
      <c r="AD21" s="211">
        <v>3</v>
      </c>
      <c r="AE21" s="206"/>
      <c r="AF21" s="206"/>
      <c r="AG21" s="206"/>
      <c r="AH21" s="206"/>
      <c r="AI21" s="206"/>
      <c r="AJ21" s="206"/>
      <c r="AK21" s="207"/>
      <c r="AL21" s="207"/>
      <c r="AM21" s="207"/>
      <c r="AN21" s="207"/>
      <c r="AO21" s="207"/>
      <c r="AP21" s="207"/>
    </row>
    <row r="22" spans="1:42" ht="30" customHeight="1" x14ac:dyDescent="0.2">
      <c r="A22" s="203" t="s">
        <v>22</v>
      </c>
      <c r="B22" s="232" t="s">
        <v>363</v>
      </c>
      <c r="C22" s="235" t="s">
        <v>364</v>
      </c>
      <c r="D22" s="253">
        <f t="shared" si="0"/>
        <v>18</v>
      </c>
      <c r="E22" s="253">
        <f t="shared" si="1"/>
        <v>2</v>
      </c>
      <c r="F22" s="236" t="s">
        <v>62</v>
      </c>
      <c r="G22" s="53"/>
      <c r="H22" s="53"/>
      <c r="I22" s="53"/>
      <c r="J22" s="204"/>
      <c r="K22" s="53"/>
      <c r="L22" s="210"/>
      <c r="M22" s="205"/>
      <c r="N22" s="205"/>
      <c r="O22" s="205"/>
      <c r="P22" s="205"/>
      <c r="Q22" s="205"/>
      <c r="R22" s="211"/>
      <c r="S22" s="204"/>
      <c r="T22" s="204"/>
      <c r="U22" s="204"/>
      <c r="V22" s="204"/>
      <c r="W22" s="204"/>
      <c r="X22" s="204"/>
      <c r="Y22" s="205"/>
      <c r="Z22" s="205"/>
      <c r="AA22" s="205">
        <v>18</v>
      </c>
      <c r="AB22" s="205"/>
      <c r="AC22" s="205" t="s">
        <v>62</v>
      </c>
      <c r="AD22" s="205">
        <v>2</v>
      </c>
      <c r="AE22" s="204"/>
      <c r="AF22" s="204"/>
      <c r="AG22" s="204"/>
      <c r="AH22" s="217"/>
      <c r="AI22" s="204"/>
      <c r="AJ22" s="204"/>
      <c r="AK22" s="207"/>
      <c r="AL22" s="207"/>
      <c r="AM22" s="207"/>
      <c r="AN22" s="207"/>
      <c r="AO22" s="207"/>
      <c r="AP22" s="207"/>
    </row>
    <row r="23" spans="1:42" s="222" customFormat="1" ht="30" customHeight="1" x14ac:dyDescent="0.2">
      <c r="A23" s="218">
        <v>18</v>
      </c>
      <c r="B23" s="232" t="s">
        <v>365</v>
      </c>
      <c r="C23" s="219" t="s">
        <v>366</v>
      </c>
      <c r="D23" s="254">
        <v>30</v>
      </c>
      <c r="E23" s="254">
        <v>2</v>
      </c>
      <c r="F23" s="238" t="s">
        <v>62</v>
      </c>
      <c r="G23" s="220"/>
      <c r="H23" s="220"/>
      <c r="I23" s="220"/>
      <c r="J23" s="220"/>
      <c r="K23" s="220"/>
      <c r="L23" s="220"/>
      <c r="M23" s="221"/>
      <c r="N23" s="221"/>
      <c r="O23" s="221"/>
      <c r="P23" s="221"/>
      <c r="Q23" s="221"/>
      <c r="R23" s="221"/>
      <c r="S23" s="220"/>
      <c r="T23" s="220"/>
      <c r="U23" s="220"/>
      <c r="V23" s="220"/>
      <c r="W23" s="220"/>
      <c r="X23" s="220"/>
      <c r="Y23" s="221"/>
      <c r="Z23" s="221">
        <v>18</v>
      </c>
      <c r="AA23" s="221"/>
      <c r="AB23" s="221"/>
      <c r="AC23" s="221" t="s">
        <v>62</v>
      </c>
      <c r="AD23" s="221">
        <v>2</v>
      </c>
      <c r="AE23" s="220"/>
      <c r="AF23" s="220"/>
      <c r="AG23" s="220"/>
      <c r="AH23" s="220"/>
      <c r="AI23" s="220"/>
      <c r="AJ23" s="220"/>
      <c r="AK23" s="221"/>
      <c r="AL23" s="221"/>
      <c r="AM23" s="221"/>
      <c r="AN23" s="221"/>
      <c r="AO23" s="221"/>
      <c r="AP23" s="221"/>
    </row>
    <row r="24" spans="1:42" ht="20.100000000000001" customHeight="1" x14ac:dyDescent="0.2">
      <c r="A24" s="203">
        <v>19</v>
      </c>
      <c r="B24" s="232" t="s">
        <v>367</v>
      </c>
      <c r="C24" s="235" t="s">
        <v>104</v>
      </c>
      <c r="D24" s="253">
        <f t="shared" ref="D24:D32" si="2">SUM(G24:J24, M24:P24, S24:V24,Y24:AB24,AE24:AI24,AK24:AN24)</f>
        <v>27</v>
      </c>
      <c r="E24" s="253">
        <f t="shared" si="1"/>
        <v>3</v>
      </c>
      <c r="F24" s="236" t="s">
        <v>198</v>
      </c>
      <c r="G24" s="53"/>
      <c r="H24" s="53"/>
      <c r="I24" s="53"/>
      <c r="J24" s="204"/>
      <c r="K24" s="53"/>
      <c r="L24" s="210"/>
      <c r="M24" s="205"/>
      <c r="N24" s="205"/>
      <c r="O24" s="205"/>
      <c r="P24" s="205"/>
      <c r="Q24" s="205"/>
      <c r="R24" s="211"/>
      <c r="S24" s="204"/>
      <c r="T24" s="204"/>
      <c r="U24" s="204"/>
      <c r="V24" s="204"/>
      <c r="W24" s="204"/>
      <c r="X24" s="204"/>
      <c r="Y24" s="205"/>
      <c r="Z24" s="205"/>
      <c r="AA24" s="205"/>
      <c r="AB24" s="205"/>
      <c r="AC24" s="205"/>
      <c r="AD24" s="205"/>
      <c r="AE24" s="206">
        <v>9</v>
      </c>
      <c r="AF24" s="206">
        <v>18</v>
      </c>
      <c r="AG24" s="206" t="s">
        <v>64</v>
      </c>
      <c r="AH24" s="206"/>
      <c r="AI24" s="206" t="s">
        <v>198</v>
      </c>
      <c r="AJ24" s="206">
        <v>3</v>
      </c>
      <c r="AK24" s="207"/>
      <c r="AL24" s="207"/>
      <c r="AM24" s="207"/>
      <c r="AN24" s="207"/>
      <c r="AO24" s="207"/>
      <c r="AP24" s="207"/>
    </row>
    <row r="25" spans="1:42" ht="20.100000000000001" customHeight="1" x14ac:dyDescent="0.2">
      <c r="A25" s="203">
        <v>20</v>
      </c>
      <c r="B25" s="232" t="s">
        <v>368</v>
      </c>
      <c r="C25" s="235" t="s">
        <v>369</v>
      </c>
      <c r="D25" s="253">
        <f t="shared" si="2"/>
        <v>27</v>
      </c>
      <c r="E25" s="253">
        <f t="shared" si="1"/>
        <v>3</v>
      </c>
      <c r="F25" s="237" t="s">
        <v>200</v>
      </c>
      <c r="G25" s="53"/>
      <c r="H25" s="53"/>
      <c r="I25" s="53"/>
      <c r="J25" s="204"/>
      <c r="K25" s="53"/>
      <c r="L25" s="210"/>
      <c r="M25" s="205"/>
      <c r="N25" s="205"/>
      <c r="O25" s="205"/>
      <c r="P25" s="205"/>
      <c r="Q25" s="205"/>
      <c r="R25" s="211"/>
      <c r="S25" s="204"/>
      <c r="T25" s="204"/>
      <c r="U25" s="204"/>
      <c r="V25" s="204"/>
      <c r="W25" s="204"/>
      <c r="X25" s="204"/>
      <c r="Y25" s="205"/>
      <c r="Z25" s="205"/>
      <c r="AA25" s="205"/>
      <c r="AB25" s="205"/>
      <c r="AC25" s="205"/>
      <c r="AD25" s="205"/>
      <c r="AE25" s="206">
        <v>9</v>
      </c>
      <c r="AF25" s="206">
        <v>18</v>
      </c>
      <c r="AG25" s="206" t="s">
        <v>64</v>
      </c>
      <c r="AH25" s="206"/>
      <c r="AI25" s="206" t="s">
        <v>200</v>
      </c>
      <c r="AJ25" s="206">
        <v>3</v>
      </c>
      <c r="AK25" s="207"/>
      <c r="AL25" s="207"/>
      <c r="AM25" s="207"/>
      <c r="AN25" s="207"/>
      <c r="AO25" s="207"/>
      <c r="AP25" s="207"/>
    </row>
    <row r="26" spans="1:42" ht="20.100000000000001" customHeight="1" x14ac:dyDescent="0.2">
      <c r="A26" s="203">
        <v>21</v>
      </c>
      <c r="B26" s="232" t="s">
        <v>370</v>
      </c>
      <c r="C26" s="235" t="s">
        <v>371</v>
      </c>
      <c r="D26" s="253">
        <f t="shared" si="2"/>
        <v>18</v>
      </c>
      <c r="E26" s="253">
        <f t="shared" si="1"/>
        <v>2</v>
      </c>
      <c r="F26" s="236" t="s">
        <v>62</v>
      </c>
      <c r="G26" s="53"/>
      <c r="H26" s="53"/>
      <c r="I26" s="53"/>
      <c r="J26" s="204"/>
      <c r="K26" s="53"/>
      <c r="L26" s="210"/>
      <c r="M26" s="205"/>
      <c r="N26" s="205"/>
      <c r="O26" s="205"/>
      <c r="P26" s="205"/>
      <c r="Q26" s="205"/>
      <c r="R26" s="211"/>
      <c r="S26" s="204"/>
      <c r="T26" s="204"/>
      <c r="U26" s="204"/>
      <c r="V26" s="204"/>
      <c r="W26" s="204"/>
      <c r="X26" s="204"/>
      <c r="Y26" s="205"/>
      <c r="Z26" s="205"/>
      <c r="AA26" s="205"/>
      <c r="AB26" s="205"/>
      <c r="AC26" s="205"/>
      <c r="AD26" s="205"/>
      <c r="AE26" s="206"/>
      <c r="AF26" s="206"/>
      <c r="AG26" s="206">
        <v>18</v>
      </c>
      <c r="AH26" s="206"/>
      <c r="AI26" s="206" t="s">
        <v>62</v>
      </c>
      <c r="AJ26" s="206">
        <v>2</v>
      </c>
      <c r="AK26" s="207"/>
      <c r="AL26" s="207"/>
      <c r="AM26" s="207"/>
      <c r="AN26" s="207"/>
      <c r="AO26" s="207"/>
      <c r="AP26" s="207"/>
    </row>
    <row r="27" spans="1:42" ht="26.1" customHeight="1" x14ac:dyDescent="0.2">
      <c r="A27" s="203">
        <v>22</v>
      </c>
      <c r="B27" s="232" t="s">
        <v>372</v>
      </c>
      <c r="C27" s="235" t="s">
        <v>109</v>
      </c>
      <c r="D27" s="253">
        <f t="shared" si="2"/>
        <v>18</v>
      </c>
      <c r="E27" s="253">
        <f t="shared" si="1"/>
        <v>2</v>
      </c>
      <c r="F27" s="236" t="s">
        <v>62</v>
      </c>
      <c r="G27" s="53"/>
      <c r="H27" s="53"/>
      <c r="I27" s="53"/>
      <c r="J27" s="204"/>
      <c r="K27" s="53"/>
      <c r="L27" s="210"/>
      <c r="M27" s="205"/>
      <c r="N27" s="205"/>
      <c r="O27" s="205"/>
      <c r="P27" s="205"/>
      <c r="Q27" s="205"/>
      <c r="R27" s="211"/>
      <c r="S27" s="204"/>
      <c r="T27" s="204"/>
      <c r="U27" s="204"/>
      <c r="V27" s="204"/>
      <c r="W27" s="204"/>
      <c r="X27" s="204"/>
      <c r="Y27" s="205"/>
      <c r="Z27" s="205"/>
      <c r="AA27" s="205"/>
      <c r="AB27" s="205"/>
      <c r="AC27" s="205"/>
      <c r="AD27" s="205"/>
      <c r="AE27" s="206" t="s">
        <v>64</v>
      </c>
      <c r="AF27" s="206" t="s">
        <v>64</v>
      </c>
      <c r="AG27" s="206">
        <v>18</v>
      </c>
      <c r="AH27" s="206"/>
      <c r="AI27" s="206" t="s">
        <v>62</v>
      </c>
      <c r="AJ27" s="206">
        <v>2</v>
      </c>
      <c r="AK27" s="207"/>
      <c r="AL27" s="207"/>
      <c r="AM27" s="207"/>
      <c r="AN27" s="207"/>
      <c r="AO27" s="207"/>
      <c r="AP27" s="207"/>
    </row>
    <row r="28" spans="1:42" ht="20.100000000000001" customHeight="1" x14ac:dyDescent="0.2">
      <c r="A28" s="203">
        <v>23</v>
      </c>
      <c r="B28" s="232" t="s">
        <v>373</v>
      </c>
      <c r="C28" s="235" t="s">
        <v>374</v>
      </c>
      <c r="D28" s="253">
        <f t="shared" si="2"/>
        <v>18</v>
      </c>
      <c r="E28" s="253">
        <f t="shared" si="1"/>
        <v>3</v>
      </c>
      <c r="F28" s="236" t="s">
        <v>62</v>
      </c>
      <c r="G28" s="53"/>
      <c r="H28" s="53"/>
      <c r="I28" s="53"/>
      <c r="J28" s="204"/>
      <c r="K28" s="53"/>
      <c r="L28" s="210"/>
      <c r="M28" s="205"/>
      <c r="N28" s="205"/>
      <c r="O28" s="205"/>
      <c r="P28" s="205"/>
      <c r="Q28" s="205"/>
      <c r="R28" s="211"/>
      <c r="S28" s="204"/>
      <c r="T28" s="204"/>
      <c r="U28" s="204"/>
      <c r="V28" s="204"/>
      <c r="W28" s="204"/>
      <c r="X28" s="204"/>
      <c r="Y28" s="205"/>
      <c r="Z28" s="205"/>
      <c r="AA28" s="205"/>
      <c r="AB28" s="205"/>
      <c r="AC28" s="205"/>
      <c r="AD28" s="205"/>
      <c r="AE28" s="206" t="s">
        <v>64</v>
      </c>
      <c r="AF28" s="206" t="s">
        <v>64</v>
      </c>
      <c r="AG28" s="206">
        <v>18</v>
      </c>
      <c r="AH28" s="206"/>
      <c r="AI28" s="206" t="s">
        <v>62</v>
      </c>
      <c r="AJ28" s="206">
        <v>3</v>
      </c>
      <c r="AK28" s="207"/>
      <c r="AL28" s="207"/>
      <c r="AM28" s="207"/>
      <c r="AN28" s="207"/>
      <c r="AO28" s="207"/>
      <c r="AP28" s="207"/>
    </row>
    <row r="29" spans="1:42" ht="26.1" customHeight="1" x14ac:dyDescent="0.2">
      <c r="A29" s="203">
        <v>24</v>
      </c>
      <c r="B29" s="232" t="s">
        <v>250</v>
      </c>
      <c r="C29" s="235" t="s">
        <v>375</v>
      </c>
      <c r="D29" s="253">
        <f t="shared" si="2"/>
        <v>18</v>
      </c>
      <c r="E29" s="253">
        <f t="shared" si="1"/>
        <v>2</v>
      </c>
      <c r="F29" s="236" t="s">
        <v>62</v>
      </c>
      <c r="G29" s="53"/>
      <c r="H29" s="53"/>
      <c r="I29" s="53"/>
      <c r="J29" s="204"/>
      <c r="K29" s="53"/>
      <c r="L29" s="210"/>
      <c r="M29" s="205"/>
      <c r="N29" s="205"/>
      <c r="O29" s="205"/>
      <c r="P29" s="205"/>
      <c r="Q29" s="205"/>
      <c r="R29" s="211"/>
      <c r="S29" s="204"/>
      <c r="T29" s="204"/>
      <c r="U29" s="204"/>
      <c r="V29" s="204"/>
      <c r="W29" s="204"/>
      <c r="X29" s="204"/>
      <c r="Y29" s="205"/>
      <c r="Z29" s="205"/>
      <c r="AA29" s="205"/>
      <c r="AB29" s="205"/>
      <c r="AC29" s="205"/>
      <c r="AD29" s="205"/>
      <c r="AE29" s="206"/>
      <c r="AF29" s="206"/>
      <c r="AG29" s="206">
        <v>18</v>
      </c>
      <c r="AH29" s="206"/>
      <c r="AI29" s="206" t="s">
        <v>62</v>
      </c>
      <c r="AJ29" s="206">
        <v>2</v>
      </c>
      <c r="AK29" s="205"/>
      <c r="AL29" s="205"/>
      <c r="AM29" s="205"/>
      <c r="AN29" s="223"/>
      <c r="AO29" s="205"/>
      <c r="AP29" s="205"/>
    </row>
    <row r="30" spans="1:42" ht="26.1" customHeight="1" x14ac:dyDescent="0.2">
      <c r="A30" s="203">
        <v>25</v>
      </c>
      <c r="B30" s="232" t="s">
        <v>376</v>
      </c>
      <c r="C30" s="235" t="s">
        <v>377</v>
      </c>
      <c r="D30" s="253">
        <f t="shared" si="2"/>
        <v>18</v>
      </c>
      <c r="E30" s="253">
        <f t="shared" si="1"/>
        <v>2</v>
      </c>
      <c r="F30" s="236" t="s">
        <v>62</v>
      </c>
      <c r="G30" s="53"/>
      <c r="H30" s="53"/>
      <c r="I30" s="53"/>
      <c r="J30" s="204"/>
      <c r="K30" s="53"/>
      <c r="L30" s="210"/>
      <c r="M30" s="205"/>
      <c r="N30" s="205"/>
      <c r="O30" s="205"/>
      <c r="P30" s="205"/>
      <c r="Q30" s="205"/>
      <c r="R30" s="211"/>
      <c r="S30" s="204"/>
      <c r="T30" s="204"/>
      <c r="U30" s="204"/>
      <c r="V30" s="204"/>
      <c r="W30" s="204"/>
      <c r="X30" s="204"/>
      <c r="Y30" s="205"/>
      <c r="Z30" s="205"/>
      <c r="AA30" s="205"/>
      <c r="AB30" s="205"/>
      <c r="AC30" s="205"/>
      <c r="AD30" s="205"/>
      <c r="AE30" s="206"/>
      <c r="AF30" s="206"/>
      <c r="AG30" s="206">
        <v>18</v>
      </c>
      <c r="AH30" s="206"/>
      <c r="AI30" s="206" t="s">
        <v>62</v>
      </c>
      <c r="AJ30" s="206">
        <v>2</v>
      </c>
      <c r="AK30" s="207"/>
      <c r="AL30" s="207"/>
      <c r="AM30" s="207"/>
      <c r="AN30" s="207"/>
      <c r="AO30" s="207"/>
      <c r="AP30" s="207"/>
    </row>
    <row r="31" spans="1:42" ht="26.1" customHeight="1" x14ac:dyDescent="0.2">
      <c r="A31" s="203">
        <v>26</v>
      </c>
      <c r="B31" s="232" t="s">
        <v>355</v>
      </c>
      <c r="C31" s="235" t="s">
        <v>378</v>
      </c>
      <c r="D31" s="253">
        <f t="shared" si="2"/>
        <v>9</v>
      </c>
      <c r="E31" s="253">
        <v>2</v>
      </c>
      <c r="F31" s="237" t="s">
        <v>62</v>
      </c>
      <c r="G31" s="53"/>
      <c r="H31" s="53"/>
      <c r="I31" s="53"/>
      <c r="J31" s="204"/>
      <c r="K31" s="53"/>
      <c r="L31" s="210"/>
      <c r="M31" s="205"/>
      <c r="N31" s="205"/>
      <c r="O31" s="205"/>
      <c r="P31" s="205"/>
      <c r="Q31" s="205"/>
      <c r="R31" s="211"/>
      <c r="S31" s="204"/>
      <c r="T31" s="204"/>
      <c r="U31" s="204"/>
      <c r="V31" s="204"/>
      <c r="W31" s="204"/>
      <c r="X31" s="204"/>
      <c r="Y31" s="205"/>
      <c r="Z31" s="205"/>
      <c r="AA31" s="205"/>
      <c r="AB31" s="205"/>
      <c r="AC31" s="205"/>
      <c r="AD31" s="205"/>
      <c r="AE31" s="206"/>
      <c r="AF31" s="206"/>
      <c r="AG31" s="206"/>
      <c r="AH31" s="206"/>
      <c r="AI31" s="206"/>
      <c r="AJ31" s="206"/>
      <c r="AK31" s="207">
        <v>9</v>
      </c>
      <c r="AL31" s="207"/>
      <c r="AM31" s="207"/>
      <c r="AN31" s="207"/>
      <c r="AO31" s="207" t="s">
        <v>62</v>
      </c>
      <c r="AP31" s="207">
        <v>2</v>
      </c>
    </row>
    <row r="32" spans="1:42" ht="33" customHeight="1" x14ac:dyDescent="0.2">
      <c r="A32" s="203">
        <v>27</v>
      </c>
      <c r="B32" s="232" t="s">
        <v>379</v>
      </c>
      <c r="C32" s="235" t="s">
        <v>96</v>
      </c>
      <c r="D32" s="253">
        <f t="shared" si="2"/>
        <v>18</v>
      </c>
      <c r="E32" s="253">
        <v>3</v>
      </c>
      <c r="F32" s="237" t="s">
        <v>62</v>
      </c>
      <c r="G32" s="53"/>
      <c r="H32" s="53"/>
      <c r="I32" s="53"/>
      <c r="J32" s="204"/>
      <c r="K32" s="53"/>
      <c r="L32" s="210"/>
      <c r="M32" s="205"/>
      <c r="N32" s="205"/>
      <c r="O32" s="205"/>
      <c r="P32" s="205"/>
      <c r="Q32" s="205"/>
      <c r="R32" s="211"/>
      <c r="S32" s="204"/>
      <c r="T32" s="204"/>
      <c r="U32" s="204"/>
      <c r="V32" s="204"/>
      <c r="W32" s="204"/>
      <c r="X32" s="204"/>
      <c r="Y32" s="205"/>
      <c r="Z32" s="205"/>
      <c r="AA32" s="205"/>
      <c r="AB32" s="205"/>
      <c r="AC32" s="205"/>
      <c r="AD32" s="205"/>
      <c r="AE32" s="206"/>
      <c r="AF32" s="206"/>
      <c r="AG32" s="206"/>
      <c r="AH32" s="206"/>
      <c r="AI32" s="206"/>
      <c r="AJ32" s="206"/>
      <c r="AK32" s="207"/>
      <c r="AL32" s="207">
        <v>18</v>
      </c>
      <c r="AM32" s="207" t="s">
        <v>64</v>
      </c>
      <c r="AN32" s="207"/>
      <c r="AO32" s="207" t="s">
        <v>62</v>
      </c>
      <c r="AP32" s="207">
        <v>3</v>
      </c>
    </row>
    <row r="33" spans="1:42" ht="33" customHeight="1" x14ac:dyDescent="0.2">
      <c r="A33" s="203">
        <v>28</v>
      </c>
      <c r="B33" s="232" t="s">
        <v>380</v>
      </c>
      <c r="C33" s="235" t="s">
        <v>381</v>
      </c>
      <c r="D33" s="253">
        <f>SUM(G33:J33, M33:P33, S33:V33,Y33:AB33,AE33:AH33,AK33:AO33)</f>
        <v>27</v>
      </c>
      <c r="E33" s="253">
        <f t="shared" si="1"/>
        <v>4</v>
      </c>
      <c r="F33" s="236" t="s">
        <v>198</v>
      </c>
      <c r="G33" s="53"/>
      <c r="H33" s="53"/>
      <c r="I33" s="53"/>
      <c r="J33" s="204"/>
      <c r="K33" s="53"/>
      <c r="L33" s="210"/>
      <c r="M33" s="205"/>
      <c r="N33" s="205"/>
      <c r="O33" s="205"/>
      <c r="P33" s="205"/>
      <c r="Q33" s="205"/>
      <c r="R33" s="211"/>
      <c r="S33" s="204"/>
      <c r="T33" s="204"/>
      <c r="U33" s="204"/>
      <c r="V33" s="204"/>
      <c r="W33" s="204"/>
      <c r="X33" s="204"/>
      <c r="Y33" s="205"/>
      <c r="Z33" s="205"/>
      <c r="AA33" s="205"/>
      <c r="AB33" s="205"/>
      <c r="AC33" s="205"/>
      <c r="AD33" s="205"/>
      <c r="AE33" s="206"/>
      <c r="AF33" s="206"/>
      <c r="AG33" s="206"/>
      <c r="AH33" s="206"/>
      <c r="AI33" s="206"/>
      <c r="AJ33" s="206"/>
      <c r="AK33" s="207">
        <v>9</v>
      </c>
      <c r="AL33" s="207">
        <v>18</v>
      </c>
      <c r="AM33" s="207" t="s">
        <v>64</v>
      </c>
      <c r="AN33" s="207"/>
      <c r="AO33" s="207" t="s">
        <v>198</v>
      </c>
      <c r="AP33" s="207">
        <v>4</v>
      </c>
    </row>
    <row r="34" spans="1:42" ht="26.1" customHeight="1" x14ac:dyDescent="0.2">
      <c r="A34" s="203">
        <v>29</v>
      </c>
      <c r="B34" s="233" t="s">
        <v>382</v>
      </c>
      <c r="C34" s="235" t="s">
        <v>383</v>
      </c>
      <c r="D34" s="253">
        <f>SUM(G34:J34, M34:P34, S34:V34,Y34:AB34,AE34:AH34,AK34:AO34)</f>
        <v>9</v>
      </c>
      <c r="E34" s="253">
        <f t="shared" si="1"/>
        <v>2</v>
      </c>
      <c r="F34" s="236" t="s">
        <v>62</v>
      </c>
      <c r="G34" s="53"/>
      <c r="H34" s="53"/>
      <c r="I34" s="53"/>
      <c r="J34" s="204"/>
      <c r="K34" s="53"/>
      <c r="L34" s="210"/>
      <c r="M34" s="205"/>
      <c r="N34" s="205"/>
      <c r="O34" s="205"/>
      <c r="P34" s="205"/>
      <c r="Q34" s="205"/>
      <c r="R34" s="211"/>
      <c r="S34" s="204"/>
      <c r="T34" s="204"/>
      <c r="U34" s="204"/>
      <c r="V34" s="204"/>
      <c r="W34" s="204"/>
      <c r="X34" s="204"/>
      <c r="Y34" s="205"/>
      <c r="Z34" s="205"/>
      <c r="AA34" s="205"/>
      <c r="AB34" s="205"/>
      <c r="AC34" s="205"/>
      <c r="AD34" s="205"/>
      <c r="AE34" s="206"/>
      <c r="AF34" s="206"/>
      <c r="AG34" s="206"/>
      <c r="AH34" s="206"/>
      <c r="AI34" s="206"/>
      <c r="AJ34" s="206"/>
      <c r="AK34" s="207"/>
      <c r="AL34" s="207" t="s">
        <v>64</v>
      </c>
      <c r="AM34" s="207">
        <v>9</v>
      </c>
      <c r="AN34" s="207"/>
      <c r="AO34" s="207" t="s">
        <v>256</v>
      </c>
      <c r="AP34" s="207">
        <v>2</v>
      </c>
    </row>
    <row r="35" spans="1:42" ht="26.1" customHeight="1" x14ac:dyDescent="0.2">
      <c r="A35" s="203">
        <v>30</v>
      </c>
      <c r="B35" s="232" t="s">
        <v>384</v>
      </c>
      <c r="C35" s="235" t="s">
        <v>385</v>
      </c>
      <c r="D35" s="253">
        <f>SUM(G35:J35, M35:P35, S35:V35,Y35:AB35,AE35:AH35,AK35:AO35)</f>
        <v>9</v>
      </c>
      <c r="E35" s="253">
        <f t="shared" si="1"/>
        <v>2</v>
      </c>
      <c r="F35" s="236" t="s">
        <v>62</v>
      </c>
      <c r="G35" s="53"/>
      <c r="H35" s="53"/>
      <c r="I35" s="53"/>
      <c r="J35" s="204"/>
      <c r="K35" s="53"/>
      <c r="L35" s="210"/>
      <c r="M35" s="205"/>
      <c r="N35" s="205"/>
      <c r="O35" s="205"/>
      <c r="P35" s="205"/>
      <c r="Q35" s="205"/>
      <c r="R35" s="211"/>
      <c r="S35" s="204"/>
      <c r="T35" s="204"/>
      <c r="U35" s="204"/>
      <c r="V35" s="204"/>
      <c r="W35" s="204"/>
      <c r="X35" s="204"/>
      <c r="Y35" s="205"/>
      <c r="Z35" s="205"/>
      <c r="AA35" s="205"/>
      <c r="AB35" s="205"/>
      <c r="AC35" s="205"/>
      <c r="AD35" s="205"/>
      <c r="AE35" s="206"/>
      <c r="AF35" s="206"/>
      <c r="AG35" s="206"/>
      <c r="AH35" s="206"/>
      <c r="AI35" s="206"/>
      <c r="AJ35" s="206"/>
      <c r="AK35" s="207"/>
      <c r="AL35" s="207"/>
      <c r="AM35" s="207">
        <v>9</v>
      </c>
      <c r="AN35" s="207"/>
      <c r="AO35" s="207" t="s">
        <v>62</v>
      </c>
      <c r="AP35" s="207">
        <v>2</v>
      </c>
    </row>
    <row r="36" spans="1:42" ht="20.100000000000001" customHeight="1" x14ac:dyDescent="0.2">
      <c r="A36" s="203">
        <v>31</v>
      </c>
      <c r="B36" s="232" t="s">
        <v>386</v>
      </c>
      <c r="C36" s="235" t="s">
        <v>387</v>
      </c>
      <c r="D36" s="253">
        <f>SUM(G36:J36, M36:P36, S36:V36,Y36:AB36,AE36:AH36,AK36:AO36)</f>
        <v>9</v>
      </c>
      <c r="E36" s="253">
        <f t="shared" si="1"/>
        <v>2</v>
      </c>
      <c r="F36" s="236" t="s">
        <v>62</v>
      </c>
      <c r="G36" s="53"/>
      <c r="H36" s="53"/>
      <c r="I36" s="53"/>
      <c r="J36" s="204"/>
      <c r="K36" s="53"/>
      <c r="L36" s="210"/>
      <c r="M36" s="205"/>
      <c r="N36" s="205"/>
      <c r="O36" s="205"/>
      <c r="P36" s="205"/>
      <c r="Q36" s="205"/>
      <c r="R36" s="211"/>
      <c r="S36" s="204"/>
      <c r="T36" s="204"/>
      <c r="U36" s="204"/>
      <c r="V36" s="204"/>
      <c r="W36" s="204"/>
      <c r="X36" s="204"/>
      <c r="Y36" s="205"/>
      <c r="Z36" s="205"/>
      <c r="AA36" s="205"/>
      <c r="AB36" s="205"/>
      <c r="AC36" s="205"/>
      <c r="AD36" s="205"/>
      <c r="AE36" s="206"/>
      <c r="AF36" s="206"/>
      <c r="AG36" s="206"/>
      <c r="AH36" s="206"/>
      <c r="AI36" s="206"/>
      <c r="AJ36" s="206"/>
      <c r="AK36" s="207"/>
      <c r="AL36" s="207"/>
      <c r="AM36" s="207">
        <v>9</v>
      </c>
      <c r="AN36" s="207"/>
      <c r="AO36" s="207" t="s">
        <v>62</v>
      </c>
      <c r="AP36" s="207">
        <v>2</v>
      </c>
    </row>
    <row r="37" spans="1:42" s="255" customFormat="1" ht="20.100000000000001" customHeight="1" x14ac:dyDescent="0.2">
      <c r="A37" s="375" t="s">
        <v>320</v>
      </c>
      <c r="B37" s="376"/>
      <c r="C37" s="377"/>
      <c r="D37" s="381">
        <f>SUM(D6:D36)</f>
        <v>579</v>
      </c>
      <c r="E37" s="381">
        <f>SUM(E6:E36)</f>
        <v>81</v>
      </c>
      <c r="F37" s="259" t="s">
        <v>110</v>
      </c>
      <c r="G37" s="260">
        <f>SUM(G6:G36)</f>
        <v>9</v>
      </c>
      <c r="H37" s="260">
        <f>SUM(H6:H36)</f>
        <v>9</v>
      </c>
      <c r="I37" s="260">
        <f>SUM(I6:I36)</f>
        <v>18</v>
      </c>
      <c r="J37" s="260">
        <f>SUM(J6:J36)</f>
        <v>0</v>
      </c>
      <c r="K37" s="259" t="s">
        <v>110</v>
      </c>
      <c r="L37" s="259">
        <f>SUM(L6:L36)</f>
        <v>6</v>
      </c>
      <c r="M37" s="260">
        <f>SUM(M6:M36)</f>
        <v>36</v>
      </c>
      <c r="N37" s="260">
        <f>SUM(N6:N36)</f>
        <v>36</v>
      </c>
      <c r="O37" s="260">
        <f>SUM(O6:O36)</f>
        <v>0</v>
      </c>
      <c r="P37" s="260">
        <f>SUM(P6:P36)</f>
        <v>0</v>
      </c>
      <c r="Q37" s="259" t="s">
        <v>110</v>
      </c>
      <c r="R37" s="259">
        <f>SUM(R6:R36)</f>
        <v>12</v>
      </c>
      <c r="S37" s="260">
        <f>SUM(S6:S36)</f>
        <v>27</v>
      </c>
      <c r="T37" s="260">
        <f>SUM(T6:T36)</f>
        <v>36</v>
      </c>
      <c r="U37" s="260">
        <f>SUM(U6:U36)</f>
        <v>18</v>
      </c>
      <c r="V37" s="260">
        <f>SUM(V6:V36)</f>
        <v>0</v>
      </c>
      <c r="W37" s="259" t="s">
        <v>110</v>
      </c>
      <c r="X37" s="259">
        <v>12</v>
      </c>
      <c r="Y37" s="260">
        <f>SUM(Y6:Y36)</f>
        <v>18</v>
      </c>
      <c r="Z37" s="260">
        <f>SUM(Z6:Z36)</f>
        <v>45</v>
      </c>
      <c r="AA37" s="260">
        <f>SUM(AA6:AA36)</f>
        <v>90</v>
      </c>
      <c r="AB37" s="260">
        <f>SUM(AB6:AB36)</f>
        <v>0</v>
      </c>
      <c r="AC37" s="259" t="s">
        <v>110</v>
      </c>
      <c r="AD37" s="259">
        <f>SUM(AD6:AD36)</f>
        <v>19</v>
      </c>
      <c r="AE37" s="260">
        <f>SUM(AE6:AE36)</f>
        <v>18</v>
      </c>
      <c r="AF37" s="260">
        <f>SUM(AF6:AF36)</f>
        <v>36</v>
      </c>
      <c r="AG37" s="260">
        <f>SUM(AG6:AG36)</f>
        <v>90</v>
      </c>
      <c r="AH37" s="260">
        <f>SUM(AH6:AH36)</f>
        <v>0</v>
      </c>
      <c r="AI37" s="259" t="s">
        <v>110</v>
      </c>
      <c r="AJ37" s="259">
        <v>17</v>
      </c>
      <c r="AK37" s="260">
        <f>SUM(AK6:AK36)</f>
        <v>18</v>
      </c>
      <c r="AL37" s="260">
        <f>SUM(AL6:AL36)</f>
        <v>36</v>
      </c>
      <c r="AM37" s="260">
        <f>SUM(AM6:AM36)</f>
        <v>27</v>
      </c>
      <c r="AN37" s="260">
        <f>SUM(AN6:AN36)</f>
        <v>0</v>
      </c>
      <c r="AO37" s="259" t="s">
        <v>110</v>
      </c>
      <c r="AP37" s="259">
        <f>SUM(AP6:AP36)</f>
        <v>15</v>
      </c>
    </row>
    <row r="38" spans="1:42" s="255" customFormat="1" ht="12.75" x14ac:dyDescent="0.2">
      <c r="A38" s="378"/>
      <c r="B38" s="379"/>
      <c r="C38" s="380"/>
      <c r="D38" s="382"/>
      <c r="E38" s="382"/>
      <c r="F38" s="261"/>
      <c r="G38" s="374">
        <f>SUM(G37:J37)</f>
        <v>36</v>
      </c>
      <c r="H38" s="374"/>
      <c r="I38" s="374"/>
      <c r="J38" s="374"/>
      <c r="K38" s="261"/>
      <c r="L38" s="261"/>
      <c r="M38" s="374">
        <f>SUM(M37:P37)</f>
        <v>72</v>
      </c>
      <c r="N38" s="374"/>
      <c r="O38" s="374"/>
      <c r="P38" s="374"/>
      <c r="Q38" s="261"/>
      <c r="R38" s="261"/>
      <c r="S38" s="374">
        <f>SUM(S37:V37)</f>
        <v>81</v>
      </c>
      <c r="T38" s="374"/>
      <c r="U38" s="374"/>
      <c r="V38" s="374"/>
      <c r="W38" s="261"/>
      <c r="X38" s="261"/>
      <c r="Y38" s="374">
        <f>SUM(Y37:AB37)</f>
        <v>153</v>
      </c>
      <c r="Z38" s="374"/>
      <c r="AA38" s="374"/>
      <c r="AB38" s="374"/>
      <c r="AC38" s="261"/>
      <c r="AD38" s="261"/>
      <c r="AE38" s="374">
        <f>SUM(AE37:AH37)</f>
        <v>144</v>
      </c>
      <c r="AF38" s="374"/>
      <c r="AG38" s="374"/>
      <c r="AH38" s="374"/>
      <c r="AI38" s="261"/>
      <c r="AJ38" s="261"/>
      <c r="AK38" s="374">
        <f>SUM(AK37:AN37)</f>
        <v>81</v>
      </c>
      <c r="AL38" s="374"/>
      <c r="AM38" s="374"/>
      <c r="AN38" s="374"/>
      <c r="AO38" s="261"/>
      <c r="AP38" s="261"/>
    </row>
    <row r="39" spans="1:42" ht="25.5" customHeight="1" x14ac:dyDescent="0.2">
      <c r="C39" s="224" t="s">
        <v>127</v>
      </c>
      <c r="D39" s="372" t="s">
        <v>388</v>
      </c>
      <c r="E39" s="372"/>
      <c r="F39" s="225"/>
      <c r="G39" s="35"/>
      <c r="H39" s="35"/>
      <c r="I39" s="35"/>
      <c r="J39" s="35"/>
      <c r="M39" s="35"/>
      <c r="N39" s="35"/>
      <c r="O39" s="35"/>
      <c r="P39" s="35"/>
      <c r="S39" s="35"/>
      <c r="T39" s="35"/>
      <c r="U39" s="35"/>
      <c r="V39" s="35"/>
      <c r="Y39" s="35"/>
      <c r="Z39" s="35"/>
      <c r="AA39" s="35"/>
      <c r="AB39" s="35"/>
      <c r="AE39" s="35"/>
      <c r="AF39" s="35"/>
      <c r="AG39" s="35"/>
      <c r="AH39" s="35"/>
      <c r="AK39" s="35"/>
      <c r="AL39" s="35"/>
      <c r="AM39" s="35"/>
      <c r="AN39" s="35"/>
    </row>
    <row r="40" spans="1:42" ht="25.5" customHeight="1" x14ac:dyDescent="0.2">
      <c r="C40" s="224" t="s">
        <v>389</v>
      </c>
      <c r="D40" s="373" t="s">
        <v>390</v>
      </c>
      <c r="E40" s="373"/>
      <c r="G40" s="35"/>
      <c r="H40" s="35"/>
      <c r="I40" s="35"/>
      <c r="J40" s="35"/>
      <c r="M40" s="35"/>
      <c r="N40" s="35"/>
      <c r="O40" s="35"/>
      <c r="P40" s="35"/>
      <c r="S40" s="35"/>
      <c r="T40" s="35"/>
      <c r="U40" s="35"/>
      <c r="V40" s="35"/>
      <c r="Y40" s="35"/>
      <c r="Z40" s="35"/>
      <c r="AA40" s="35"/>
      <c r="AB40" s="35"/>
      <c r="AE40" s="35"/>
      <c r="AF40" s="35"/>
      <c r="AG40" s="35"/>
      <c r="AH40" s="35"/>
      <c r="AK40" s="35"/>
      <c r="AL40" s="35"/>
      <c r="AM40" s="35"/>
      <c r="AN40" s="35"/>
    </row>
    <row r="41" spans="1:42" ht="12.75" x14ac:dyDescent="0.2">
      <c r="B41" s="226" t="s">
        <v>187</v>
      </c>
      <c r="C41" s="226"/>
      <c r="D41" s="256"/>
      <c r="E41" s="257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7"/>
      <c r="S41" s="226"/>
      <c r="U41" s="226"/>
      <c r="V41" s="226"/>
      <c r="W41" s="226" t="s">
        <v>189</v>
      </c>
      <c r="X41" s="226"/>
      <c r="Z41" s="227"/>
      <c r="AA41" s="35"/>
      <c r="AB41" s="226"/>
      <c r="AE41" s="35"/>
      <c r="AF41" s="35"/>
      <c r="AG41" s="35"/>
      <c r="AH41" s="35"/>
      <c r="AK41" s="35"/>
      <c r="AL41" s="35"/>
      <c r="AM41" s="35"/>
      <c r="AN41" s="35"/>
    </row>
    <row r="42" spans="1:42" ht="12.75" x14ac:dyDescent="0.2">
      <c r="B42" s="226"/>
      <c r="C42" s="226"/>
      <c r="D42" s="256"/>
      <c r="E42" s="257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7"/>
      <c r="S42" s="226"/>
      <c r="U42" s="226"/>
      <c r="V42" s="226"/>
      <c r="W42" s="226" t="s">
        <v>188</v>
      </c>
      <c r="X42" s="226"/>
      <c r="Z42" s="227"/>
      <c r="AA42" s="35"/>
      <c r="AB42" s="226"/>
      <c r="AE42" s="35"/>
      <c r="AF42" s="35"/>
      <c r="AG42" s="35"/>
      <c r="AH42" s="35"/>
      <c r="AK42" s="35"/>
      <c r="AL42" s="35"/>
      <c r="AM42" s="35"/>
      <c r="AN42" s="35"/>
    </row>
    <row r="43" spans="1:42" ht="12.75" x14ac:dyDescent="0.2">
      <c r="B43" s="226"/>
      <c r="C43" s="226"/>
      <c r="D43" s="256"/>
      <c r="E43" s="257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7"/>
      <c r="S43" s="226"/>
      <c r="U43" s="226"/>
      <c r="V43" s="226"/>
      <c r="W43" s="228" t="s">
        <v>391</v>
      </c>
      <c r="X43" s="226"/>
      <c r="Z43" s="227"/>
      <c r="AA43" s="35"/>
      <c r="AB43" s="226"/>
      <c r="AE43" s="35"/>
      <c r="AF43" s="35"/>
      <c r="AG43" s="35"/>
      <c r="AH43" s="35"/>
      <c r="AK43" s="35"/>
      <c r="AL43" s="35"/>
      <c r="AM43" s="35"/>
      <c r="AN43" s="35"/>
    </row>
    <row r="44" spans="1:42" ht="12.75" x14ac:dyDescent="0.2">
      <c r="B44" s="229"/>
      <c r="C44" s="229"/>
      <c r="D44" s="258"/>
      <c r="E44" s="258"/>
      <c r="F44" s="229"/>
      <c r="G44" s="229"/>
      <c r="H44" s="229"/>
      <c r="I44" s="229"/>
      <c r="J44" s="229"/>
      <c r="K44" s="230"/>
      <c r="L44" s="230"/>
      <c r="M44" s="230"/>
      <c r="N44" s="230"/>
      <c r="O44" s="230"/>
      <c r="P44" s="230"/>
      <c r="Q44" s="230"/>
      <c r="R44" s="230"/>
      <c r="S44" s="230"/>
      <c r="U44" s="230"/>
      <c r="V44" s="230"/>
      <c r="W44" s="230"/>
      <c r="X44" s="230"/>
      <c r="Z44" s="230"/>
      <c r="AB44" s="230"/>
    </row>
    <row r="45" spans="1:42" ht="12.75" x14ac:dyDescent="0.2">
      <c r="B45" s="229"/>
      <c r="C45" s="229"/>
      <c r="D45" s="258"/>
      <c r="E45" s="258"/>
      <c r="F45" s="229"/>
      <c r="G45" s="229"/>
      <c r="H45" s="229"/>
      <c r="I45" s="229"/>
      <c r="J45" s="229"/>
      <c r="K45" s="230"/>
      <c r="L45" s="230"/>
      <c r="M45" s="230"/>
      <c r="N45" s="230"/>
      <c r="O45" s="230"/>
      <c r="P45" s="230"/>
      <c r="Q45" s="230"/>
      <c r="R45" s="230"/>
      <c r="S45" s="230"/>
      <c r="U45" s="230"/>
      <c r="V45" s="230"/>
      <c r="W45" s="230"/>
      <c r="X45" s="230"/>
      <c r="Z45" s="230"/>
      <c r="AB45" s="230"/>
    </row>
    <row r="46" spans="1:42" ht="12.75" x14ac:dyDescent="0.2">
      <c r="B46" s="227"/>
      <c r="C46" s="227"/>
      <c r="D46" s="256"/>
      <c r="E46" s="256"/>
      <c r="F46" s="227"/>
      <c r="G46" s="227"/>
      <c r="H46" s="227"/>
      <c r="I46" s="227"/>
      <c r="J46" s="227"/>
      <c r="L46" s="227"/>
      <c r="M46" s="227"/>
      <c r="N46" s="227"/>
      <c r="O46" s="227"/>
      <c r="P46" s="227"/>
      <c r="Q46" s="227"/>
      <c r="R46" s="227"/>
      <c r="S46" s="227"/>
      <c r="U46" s="227"/>
      <c r="V46" s="227"/>
      <c r="W46" s="227"/>
      <c r="X46" s="227"/>
      <c r="Z46" s="227"/>
      <c r="AB46" s="226"/>
    </row>
    <row r="47" spans="1:42" ht="12.75" x14ac:dyDescent="0.2">
      <c r="B47" s="227"/>
      <c r="C47" s="227"/>
      <c r="D47" s="256"/>
      <c r="E47" s="256"/>
      <c r="F47" s="227"/>
      <c r="G47" s="227"/>
      <c r="H47" s="227"/>
      <c r="I47" s="227"/>
      <c r="J47" s="227"/>
      <c r="L47" s="227"/>
      <c r="M47" s="227"/>
      <c r="N47" s="227"/>
      <c r="O47" s="227"/>
      <c r="P47" s="227"/>
      <c r="Q47" s="227"/>
      <c r="R47" s="227"/>
      <c r="S47" s="227"/>
      <c r="U47" s="227"/>
      <c r="V47" s="227"/>
      <c r="W47" s="227"/>
      <c r="X47" s="227"/>
      <c r="Y47" s="227"/>
      <c r="Z47" s="227"/>
      <c r="AB47" s="226"/>
    </row>
    <row r="48" spans="1:42" ht="12.75" x14ac:dyDescent="0.2">
      <c r="B48" s="227"/>
      <c r="C48" s="227"/>
      <c r="D48" s="256"/>
      <c r="E48" s="256"/>
      <c r="F48" s="227"/>
      <c r="G48" s="227"/>
      <c r="H48" s="227"/>
      <c r="I48" s="227"/>
      <c r="J48" s="227"/>
      <c r="L48" s="227"/>
      <c r="M48" s="227"/>
      <c r="N48" s="227"/>
      <c r="O48" s="227"/>
      <c r="P48" s="227"/>
      <c r="Q48" s="227"/>
      <c r="R48" s="227"/>
      <c r="S48" s="227"/>
      <c r="U48" s="227"/>
      <c r="V48" s="227"/>
      <c r="W48" s="227"/>
      <c r="X48" s="227"/>
      <c r="Y48" s="227"/>
      <c r="Z48" s="227"/>
      <c r="AB48" s="226"/>
    </row>
    <row r="54" spans="1:1" x14ac:dyDescent="0.2">
      <c r="A54" s="32"/>
    </row>
  </sheetData>
  <mergeCells count="43">
    <mergeCell ref="S3:X3"/>
    <mergeCell ref="Y3:AD3"/>
    <mergeCell ref="A1:AP1"/>
    <mergeCell ref="A2:B2"/>
    <mergeCell ref="A3:A5"/>
    <mergeCell ref="B3:B5"/>
    <mergeCell ref="C3:C5"/>
    <mergeCell ref="D3:D5"/>
    <mergeCell ref="R4:R5"/>
    <mergeCell ref="G3:L3"/>
    <mergeCell ref="M3:R3"/>
    <mergeCell ref="L4:L5"/>
    <mergeCell ref="M4:P4"/>
    <mergeCell ref="E3:E5"/>
    <mergeCell ref="F3:F5"/>
    <mergeCell ref="G4:J4"/>
    <mergeCell ref="K4:K5"/>
    <mergeCell ref="Q4:Q5"/>
    <mergeCell ref="AD4:AD5"/>
    <mergeCell ref="AE3:AJ3"/>
    <mergeCell ref="AK3:AP3"/>
    <mergeCell ref="AI4:AI5"/>
    <mergeCell ref="AJ4:AJ5"/>
    <mergeCell ref="AK4:AN4"/>
    <mergeCell ref="AO4:AO5"/>
    <mergeCell ref="AP4:AP5"/>
    <mergeCell ref="AE4:AH4"/>
    <mergeCell ref="S4:V4"/>
    <mergeCell ref="W4:W5"/>
    <mergeCell ref="X4:X5"/>
    <mergeCell ref="Y4:AB4"/>
    <mergeCell ref="AC4:AC5"/>
    <mergeCell ref="A37:C38"/>
    <mergeCell ref="D37:D38"/>
    <mergeCell ref="E37:E38"/>
    <mergeCell ref="G38:J38"/>
    <mergeCell ref="M38:P38"/>
    <mergeCell ref="D39:E39"/>
    <mergeCell ref="D40:E40"/>
    <mergeCell ref="Y38:AB38"/>
    <mergeCell ref="AE38:AH38"/>
    <mergeCell ref="AK38:AN38"/>
    <mergeCell ref="S38:V38"/>
  </mergeCells>
  <phoneticPr fontId="42" type="noConversion"/>
  <conditionalFormatting sqref="E24:E36 E8:E22">
    <cfRule type="cellIs" priority="7" stopIfTrue="1" operator="notEqual">
      <formula>C10</formula>
    </cfRule>
  </conditionalFormatting>
  <conditionalFormatting sqref="E6:E22">
    <cfRule type="cellIs" priority="6" stopIfTrue="1" operator="notEqual">
      <formula>C6</formula>
    </cfRule>
  </conditionalFormatting>
  <conditionalFormatting sqref="E6">
    <cfRule type="cellIs" priority="5" stopIfTrue="1" operator="notEqual">
      <formula>C9</formula>
    </cfRule>
  </conditionalFormatting>
  <conditionalFormatting sqref="E7">
    <cfRule type="cellIs" priority="4" stopIfTrue="1" operator="notEqual">
      <formula>C38</formula>
    </cfRule>
  </conditionalFormatting>
  <conditionalFormatting sqref="E24:E36">
    <cfRule type="cellIs" priority="3" stopIfTrue="1" operator="notEqual">
      <formula>C24</formula>
    </cfRule>
  </conditionalFormatting>
  <conditionalFormatting sqref="E23">
    <cfRule type="cellIs" priority="2" stopIfTrue="1" operator="notEqual">
      <formula>C25</formula>
    </cfRule>
  </conditionalFormatting>
  <conditionalFormatting sqref="E23">
    <cfRule type="cellIs" priority="1" stopIfTrue="1" operator="notEqual">
      <formula>C23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0" firstPageNumber="5" fitToHeight="0" orientation="landscape" r:id="rId1"/>
  <headerFooter alignWithMargins="0">
    <oddHeader>&amp;L&amp;12KIERUNEK: PEDAGOGIKA&amp;C&amp;"Arial,Pogrubiony"&amp;12P L A N   S T U D I Ó W    N I E S T A C J O N A R N Y C H&amp;R&amp;"Arial,Kursywa"&amp;12Rekrutacja w roku akademickim 2018/2019</oddHeader>
  </headerFooter>
  <ignoredErrors>
    <ignoredError sqref="D7:D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Pegagogika_SP</vt:lpstr>
      <vt:lpstr>M1_EPiPiTP</vt:lpstr>
      <vt:lpstr>M2_POWiP</vt:lpstr>
      <vt:lpstr>M3_RzPSM</vt:lpstr>
      <vt:lpstr>M4_RzPK</vt:lpstr>
      <vt:lpstr>M5_PRiMES</vt:lpstr>
      <vt:lpstr>M1_EPiPiTP!Obszar_wydruku</vt:lpstr>
      <vt:lpstr>M2_POWiP!Obszar_wydruku</vt:lpstr>
      <vt:lpstr>M3_RzPSM!Obszar_wydruku</vt:lpstr>
      <vt:lpstr>M4_RzPK!Obszar_wydruku</vt:lpstr>
      <vt:lpstr>M5_PRiMES!Obszar_wydruku</vt:lpstr>
      <vt:lpstr>Pegagogika_SP!Obszar_wydruku</vt:lpstr>
      <vt:lpstr>Pegagogika_SP!Tytuły_wydruku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WPPS</cp:lastModifiedBy>
  <cp:lastPrinted>2018-03-05T06:35:15Z</cp:lastPrinted>
  <dcterms:created xsi:type="dcterms:W3CDTF">2007-11-19T19:29:36Z</dcterms:created>
  <dcterms:modified xsi:type="dcterms:W3CDTF">2020-02-19T13:21:26Z</dcterms:modified>
</cp:coreProperties>
</file>