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0" yWindow="-10" windowWidth="28820" windowHeight="6470" tabRatio="794" activeTab="2"/>
  </bookViews>
  <sheets>
    <sheet name="Pegagogika_SP" sheetId="4" r:id="rId1"/>
    <sheet name="M1_AK" sheetId="13" r:id="rId2"/>
    <sheet name="M2_EEiTP" sheetId="38" r:id="rId3"/>
    <sheet name="M3_EEEiWNJO" sheetId="44" r:id="rId4"/>
    <sheet name="M4_EEiWEA" sheetId="40" r:id="rId5"/>
    <sheet name="M5_ISiEM" sheetId="43" r:id="rId6"/>
    <sheet name="M6_POWiP" sheetId="18" r:id="rId7"/>
    <sheet name="M7_RzPSM" sheetId="41" r:id="rId8"/>
    <sheet name="M8_RzPM" sheetId="42" r:id="rId9"/>
    <sheet name="M9_PRiMES" sheetId="45" r:id="rId10"/>
  </sheets>
  <definedNames>
    <definedName name="_xlnm._FilterDatabase" localSheetId="1" hidden="1">M1_AK!$A$6:$P$29</definedName>
    <definedName name="_xlnm._FilterDatabase" localSheetId="6" hidden="1">M6_POWiP!$A$6:$P$32</definedName>
    <definedName name="_xlnm._FilterDatabase" localSheetId="9" hidden="1">M9_PRiMES!$A$6:$P$36</definedName>
    <definedName name="_xlnm._FilterDatabase" localSheetId="0" hidden="1">Pegagogika_SP!$A$9:$P$28</definedName>
    <definedName name="_xlnm.Print_Area" localSheetId="1">M1_AK!$A$1:$AP$50</definedName>
    <definedName name="_xlnm.Print_Area" localSheetId="2">M2_EEiTP!$A$1:$AP$54</definedName>
    <definedName name="_xlnm.Print_Area" localSheetId="3">M3_EEEiWNJO!$A$1:$AP$56</definedName>
    <definedName name="_xlnm.Print_Area" localSheetId="4">M4_EEiWEA!$A$1:$AP$61</definedName>
    <definedName name="_xlnm.Print_Area" localSheetId="5">M5_ISiEM!$A$1:$AP$44</definedName>
    <definedName name="_xlnm.Print_Area" localSheetId="6">M6_POWiP!$A$1:$AP$45</definedName>
    <definedName name="_xlnm.Print_Area" localSheetId="7">M7_RzPSM!$A$1:$AP$42</definedName>
    <definedName name="_xlnm.Print_Area" localSheetId="8">M8_RzPM!$A$1:$AP$42</definedName>
    <definedName name="_xlnm.Print_Area" localSheetId="9">M9_PRiMES!$A$1:$AP$49</definedName>
    <definedName name="_xlnm.Print_Area" localSheetId="0">Pegagogika_SP!$A$1:$AP$72</definedName>
    <definedName name="_xlnm.Print_Titles" localSheetId="0">Pegagogika_SP!$5:$7</definedName>
  </definedNames>
  <calcPr calcId="145621"/>
</workbook>
</file>

<file path=xl/calcChain.xml><?xml version="1.0" encoding="utf-8"?>
<calcChain xmlns="http://schemas.openxmlformats.org/spreadsheetml/2006/main">
  <c r="E17" i="42" l="1"/>
  <c r="D17" i="42"/>
  <c r="E17" i="41"/>
  <c r="D17" i="41"/>
  <c r="E22" i="18"/>
  <c r="D22" i="18"/>
  <c r="D33" i="18" s="1"/>
  <c r="D51" i="4" s="1"/>
  <c r="E22" i="44"/>
  <c r="D22" i="44"/>
  <c r="E22" i="40"/>
  <c r="D22" i="40"/>
  <c r="E22" i="38"/>
  <c r="D22" i="38"/>
  <c r="L58" i="4"/>
  <c r="L60" i="4"/>
  <c r="L64" i="4"/>
  <c r="D26" i="43"/>
  <c r="D27" i="43"/>
  <c r="E19" i="43"/>
  <c r="E15" i="13"/>
  <c r="D15" i="13"/>
  <c r="D12" i="13"/>
  <c r="E12" i="13"/>
  <c r="I54" i="4"/>
  <c r="J54" i="4"/>
  <c r="M54" i="4"/>
  <c r="S54" i="4"/>
  <c r="T54" i="4"/>
  <c r="V54" i="4"/>
  <c r="AE54" i="4"/>
  <c r="AF54" i="4"/>
  <c r="AL54" i="4"/>
  <c r="AM54" i="4"/>
  <c r="AN54" i="4"/>
  <c r="AJ54" i="4"/>
  <c r="AJ64" i="4"/>
  <c r="AD54" i="4"/>
  <c r="AD64" i="4"/>
  <c r="X54" i="4"/>
  <c r="AB54" i="4"/>
  <c r="AO54" i="4"/>
  <c r="AI54" i="4"/>
  <c r="AC54" i="4"/>
  <c r="W54" i="4"/>
  <c r="Q54" i="4"/>
  <c r="L54" i="4"/>
  <c r="K54" i="4"/>
  <c r="L8" i="4"/>
  <c r="AP37" i="45"/>
  <c r="AP54" i="4" s="1"/>
  <c r="AN37" i="45"/>
  <c r="AM37" i="45"/>
  <c r="AL37" i="45"/>
  <c r="AK37" i="45"/>
  <c r="AK54" i="4" s="1"/>
  <c r="AK38" i="45"/>
  <c r="AH37" i="45"/>
  <c r="AH54" i="4" s="1"/>
  <c r="AG37" i="45"/>
  <c r="AG54" i="4" s="1"/>
  <c r="AF37" i="45"/>
  <c r="AE37" i="45"/>
  <c r="AE38" i="45"/>
  <c r="AD37" i="45"/>
  <c r="AB37" i="45"/>
  <c r="AA37" i="45"/>
  <c r="Y38" i="45" s="1"/>
  <c r="Z37" i="45"/>
  <c r="Z54" i="4" s="1"/>
  <c r="Y37" i="45"/>
  <c r="Y54" i="4" s="1"/>
  <c r="V37" i="45"/>
  <c r="U37" i="45"/>
  <c r="U54" i="4" s="1"/>
  <c r="S37" i="45"/>
  <c r="T37" i="45"/>
  <c r="S38" i="45"/>
  <c r="AQ38" i="45" s="1"/>
  <c r="R37" i="45"/>
  <c r="R54" i="4" s="1"/>
  <c r="P37" i="45"/>
  <c r="P54" i="4" s="1"/>
  <c r="O37" i="45"/>
  <c r="O54" i="4" s="1"/>
  <c r="N37" i="45"/>
  <c r="N54" i="4" s="1"/>
  <c r="M37" i="45"/>
  <c r="M38" i="45"/>
  <c r="L37" i="45"/>
  <c r="AR37" i="45"/>
  <c r="J37" i="45"/>
  <c r="I37" i="45"/>
  <c r="H37" i="45"/>
  <c r="H54" i="4" s="1"/>
  <c r="G37" i="45"/>
  <c r="G54" i="4" s="1"/>
  <c r="G38" i="45"/>
  <c r="E36" i="45"/>
  <c r="D36" i="45"/>
  <c r="E35" i="45"/>
  <c r="D35" i="45"/>
  <c r="E34" i="45"/>
  <c r="D34" i="45"/>
  <c r="E33" i="45"/>
  <c r="D33" i="45"/>
  <c r="D32" i="45"/>
  <c r="D31" i="45"/>
  <c r="E30" i="45"/>
  <c r="D30" i="45"/>
  <c r="E29" i="45"/>
  <c r="D29" i="45"/>
  <c r="E28" i="45"/>
  <c r="D28" i="45"/>
  <c r="E27" i="45"/>
  <c r="D27" i="45"/>
  <c r="E26" i="45"/>
  <c r="D26" i="45"/>
  <c r="E25" i="45"/>
  <c r="D25" i="45"/>
  <c r="E24" i="45"/>
  <c r="D24" i="45"/>
  <c r="E22" i="45"/>
  <c r="D22" i="45"/>
  <c r="E21" i="45"/>
  <c r="D21" i="45"/>
  <c r="E20" i="45"/>
  <c r="D20" i="45"/>
  <c r="E19" i="45"/>
  <c r="D19" i="45"/>
  <c r="D18" i="45"/>
  <c r="E17" i="45"/>
  <c r="D17" i="45"/>
  <c r="E16" i="45"/>
  <c r="D16" i="45"/>
  <c r="E15" i="45"/>
  <c r="D15" i="45"/>
  <c r="E14" i="45"/>
  <c r="D14" i="45"/>
  <c r="E13" i="45"/>
  <c r="D13" i="45"/>
  <c r="E12" i="45"/>
  <c r="D12" i="45"/>
  <c r="E11" i="45"/>
  <c r="D11" i="45"/>
  <c r="E10" i="45"/>
  <c r="D10" i="45"/>
  <c r="E9" i="45"/>
  <c r="D9" i="45"/>
  <c r="E8" i="45"/>
  <c r="D8" i="45"/>
  <c r="E7" i="45"/>
  <c r="D7" i="45"/>
  <c r="E6" i="45"/>
  <c r="E37" i="45" s="1"/>
  <c r="E54" i="4" s="1"/>
  <c r="D6" i="45"/>
  <c r="D37" i="45" s="1"/>
  <c r="D54" i="4" s="1"/>
  <c r="D29" i="42"/>
  <c r="E29" i="42"/>
  <c r="D30" i="42"/>
  <c r="E30" i="42"/>
  <c r="E35" i="42" s="1"/>
  <c r="D31" i="42"/>
  <c r="E31" i="42"/>
  <c r="D32" i="42"/>
  <c r="E32" i="42"/>
  <c r="D33" i="42"/>
  <c r="E33" i="42"/>
  <c r="D34" i="42"/>
  <c r="E34" i="42"/>
  <c r="E28" i="42"/>
  <c r="D28" i="42"/>
  <c r="AA38" i="40"/>
  <c r="AA54" i="40" s="1"/>
  <c r="G38" i="40"/>
  <c r="D50" i="40"/>
  <c r="E50" i="40"/>
  <c r="D51" i="40"/>
  <c r="E51" i="40"/>
  <c r="D52" i="40"/>
  <c r="E52" i="40"/>
  <c r="D41" i="40"/>
  <c r="E41" i="40"/>
  <c r="D42" i="40"/>
  <c r="E42" i="40"/>
  <c r="D43" i="40"/>
  <c r="E43" i="40"/>
  <c r="D44" i="40"/>
  <c r="E44" i="40"/>
  <c r="D45" i="40"/>
  <c r="E45" i="40"/>
  <c r="D46" i="40"/>
  <c r="E46" i="40"/>
  <c r="D47" i="40"/>
  <c r="E47" i="40"/>
  <c r="D48" i="40"/>
  <c r="E48" i="40"/>
  <c r="D49" i="40"/>
  <c r="E49" i="40"/>
  <c r="E40" i="40"/>
  <c r="D40" i="40"/>
  <c r="D33" i="38"/>
  <c r="E33" i="38"/>
  <c r="D34" i="38"/>
  <c r="E34" i="38"/>
  <c r="D35" i="38"/>
  <c r="E35" i="38"/>
  <c r="D36" i="38"/>
  <c r="E36" i="38"/>
  <c r="D37" i="38"/>
  <c r="E37" i="38"/>
  <c r="AO20" i="13"/>
  <c r="AI20" i="13"/>
  <c r="W20" i="13"/>
  <c r="Q20" i="13"/>
  <c r="K20" i="13"/>
  <c r="D10" i="4"/>
  <c r="D9" i="4"/>
  <c r="D8" i="4" s="1"/>
  <c r="AO50" i="4"/>
  <c r="F50" i="4"/>
  <c r="K50" i="4"/>
  <c r="Q50" i="4"/>
  <c r="W50" i="4"/>
  <c r="AC50" i="4"/>
  <c r="AI50" i="4"/>
  <c r="AP26" i="42"/>
  <c r="AN26" i="42"/>
  <c r="AN36" i="42" s="1"/>
  <c r="AN53" i="4" s="1"/>
  <c r="AM26" i="42"/>
  <c r="AL26" i="42"/>
  <c r="AK26" i="42"/>
  <c r="AJ26" i="42"/>
  <c r="AJ36" i="42" s="1"/>
  <c r="AJ53" i="4" s="1"/>
  <c r="AJ63" i="4" s="1"/>
  <c r="AH26" i="42"/>
  <c r="AH36" i="42" s="1"/>
  <c r="AH53" i="4" s="1"/>
  <c r="AG26" i="42"/>
  <c r="AG36" i="42" s="1"/>
  <c r="AG53" i="4" s="1"/>
  <c r="AF26" i="42"/>
  <c r="AE26" i="42"/>
  <c r="AD26" i="42"/>
  <c r="AD36" i="42" s="1"/>
  <c r="AD53" i="4" s="1"/>
  <c r="AD63" i="4" s="1"/>
  <c r="AB26" i="42"/>
  <c r="AB36" i="42" s="1"/>
  <c r="AB53" i="4" s="1"/>
  <c r="AA26" i="42"/>
  <c r="Z26" i="42"/>
  <c r="Y26" i="42"/>
  <c r="Y36" i="42" s="1"/>
  <c r="Y53" i="4" s="1"/>
  <c r="X26" i="42"/>
  <c r="V26" i="42"/>
  <c r="U26" i="42"/>
  <c r="U36" i="42" s="1"/>
  <c r="U53" i="4" s="1"/>
  <c r="T26" i="42"/>
  <c r="S26" i="42"/>
  <c r="R26" i="42"/>
  <c r="P26" i="42"/>
  <c r="O26" i="42"/>
  <c r="O36" i="42" s="1"/>
  <c r="O53" i="4" s="1"/>
  <c r="N26" i="42"/>
  <c r="M26" i="42"/>
  <c r="L26" i="42"/>
  <c r="J26" i="42"/>
  <c r="I26" i="42"/>
  <c r="H26" i="42"/>
  <c r="G26" i="42"/>
  <c r="G36" i="42" s="1"/>
  <c r="G53" i="4" s="1"/>
  <c r="F26" i="42"/>
  <c r="E25" i="42"/>
  <c r="D25" i="42"/>
  <c r="E24" i="42"/>
  <c r="D24" i="42"/>
  <c r="E23" i="42"/>
  <c r="D23" i="42"/>
  <c r="E11" i="42"/>
  <c r="D11" i="42"/>
  <c r="E22" i="42"/>
  <c r="D22" i="42"/>
  <c r="E21" i="42"/>
  <c r="D21" i="42"/>
  <c r="E20" i="42"/>
  <c r="D20" i="42"/>
  <c r="E19" i="42"/>
  <c r="D19" i="42"/>
  <c r="E18" i="42"/>
  <c r="D18" i="42"/>
  <c r="E16" i="42"/>
  <c r="D16" i="42"/>
  <c r="E15" i="42"/>
  <c r="D15" i="42"/>
  <c r="E14" i="42"/>
  <c r="D14" i="42"/>
  <c r="E13" i="42"/>
  <c r="D13" i="42"/>
  <c r="E12" i="42"/>
  <c r="D12" i="42"/>
  <c r="E10" i="42"/>
  <c r="D10" i="42"/>
  <c r="E9" i="42"/>
  <c r="D9" i="42"/>
  <c r="D26" i="42" s="1"/>
  <c r="E8" i="42"/>
  <c r="D8" i="42"/>
  <c r="E7" i="42"/>
  <c r="D7" i="42"/>
  <c r="K49" i="4"/>
  <c r="Q49" i="4"/>
  <c r="W49" i="4"/>
  <c r="AC49" i="4"/>
  <c r="AI49" i="4"/>
  <c r="AO49" i="4"/>
  <c r="D41" i="44"/>
  <c r="E41" i="44"/>
  <c r="D42" i="44"/>
  <c r="E42" i="44"/>
  <c r="D43" i="44"/>
  <c r="E43" i="44"/>
  <c r="D44" i="44"/>
  <c r="E44" i="44"/>
  <c r="D45" i="44"/>
  <c r="E45" i="44"/>
  <c r="D47" i="44"/>
  <c r="E47" i="44"/>
  <c r="D48" i="44"/>
  <c r="E48" i="44"/>
  <c r="D49" i="44"/>
  <c r="E49" i="44"/>
  <c r="D46" i="44"/>
  <c r="E46" i="44"/>
  <c r="AP50" i="44"/>
  <c r="AN50" i="44"/>
  <c r="AN51" i="44" s="1"/>
  <c r="AN49" i="4" s="1"/>
  <c r="AM50" i="44"/>
  <c r="AL50" i="44"/>
  <c r="AK50" i="44"/>
  <c r="R50" i="44"/>
  <c r="P50" i="44"/>
  <c r="O50" i="44"/>
  <c r="N50" i="44"/>
  <c r="M50" i="44"/>
  <c r="Z50" i="44"/>
  <c r="AA50" i="44"/>
  <c r="AB50" i="44"/>
  <c r="AD50" i="44"/>
  <c r="Y50" i="44"/>
  <c r="AJ50" i="44"/>
  <c r="AH50" i="44"/>
  <c r="AG50" i="44"/>
  <c r="AF50" i="44"/>
  <c r="AE50" i="44"/>
  <c r="L50" i="44"/>
  <c r="J50" i="44"/>
  <c r="I50" i="44"/>
  <c r="H50" i="44"/>
  <c r="G50" i="44"/>
  <c r="T50" i="44"/>
  <c r="U50" i="44"/>
  <c r="V50" i="44"/>
  <c r="X50" i="44"/>
  <c r="S50" i="44"/>
  <c r="E40" i="44"/>
  <c r="D40" i="44"/>
  <c r="D50" i="44"/>
  <c r="AP38" i="44"/>
  <c r="AP51" i="44" s="1"/>
  <c r="AP49" i="4" s="1"/>
  <c r="AP59" i="4" s="1"/>
  <c r="AO38" i="44"/>
  <c r="AN38" i="44"/>
  <c r="AM38" i="44"/>
  <c r="AM51" i="44" s="1"/>
  <c r="AM49" i="4" s="1"/>
  <c r="AL38" i="44"/>
  <c r="AK38" i="44"/>
  <c r="AK51" i="44" s="1"/>
  <c r="AJ38" i="44"/>
  <c r="AJ51" i="44" s="1"/>
  <c r="AJ49" i="4"/>
  <c r="AJ59" i="4" s="1"/>
  <c r="AI38" i="44"/>
  <c r="AH38" i="44"/>
  <c r="AH51" i="44" s="1"/>
  <c r="AH49" i="4" s="1"/>
  <c r="AG38" i="44"/>
  <c r="AF38" i="44"/>
  <c r="AE38" i="44"/>
  <c r="AD38" i="44"/>
  <c r="AD51" i="44" s="1"/>
  <c r="AC38" i="44"/>
  <c r="AB38" i="44"/>
  <c r="AB51" i="44" s="1"/>
  <c r="AB49" i="4" s="1"/>
  <c r="AA38" i="44"/>
  <c r="Z38" i="44"/>
  <c r="Z51" i="44" s="1"/>
  <c r="Z49" i="4" s="1"/>
  <c r="Y38" i="44"/>
  <c r="Y51" i="44" s="1"/>
  <c r="Y49" i="4" s="1"/>
  <c r="X38" i="44"/>
  <c r="X51" i="44" s="1"/>
  <c r="X49" i="4" s="1"/>
  <c r="W38" i="44"/>
  <c r="V38" i="44"/>
  <c r="V51" i="44"/>
  <c r="V49" i="4" s="1"/>
  <c r="U38" i="44"/>
  <c r="U51" i="44" s="1"/>
  <c r="U49" i="4" s="1"/>
  <c r="T38" i="44"/>
  <c r="S38" i="44"/>
  <c r="S51" i="44" s="1"/>
  <c r="S49" i="4" s="1"/>
  <c r="R38" i="44"/>
  <c r="R51" i="44" s="1"/>
  <c r="R49" i="4" s="1"/>
  <c r="Q38" i="44"/>
  <c r="P38" i="44"/>
  <c r="O38" i="44"/>
  <c r="N38" i="44"/>
  <c r="N51" i="44" s="1"/>
  <c r="N49" i="4"/>
  <c r="M38" i="44"/>
  <c r="M51" i="44" s="1"/>
  <c r="M49" i="4" s="1"/>
  <c r="L38" i="44"/>
  <c r="L51" i="44" s="1"/>
  <c r="L49" i="4" s="1"/>
  <c r="L59" i="4" s="1"/>
  <c r="K38" i="44"/>
  <c r="J38" i="44"/>
  <c r="I38" i="44"/>
  <c r="H38" i="44"/>
  <c r="H51" i="44" s="1"/>
  <c r="G38" i="44"/>
  <c r="AQ38" i="44" s="1"/>
  <c r="E37" i="44"/>
  <c r="D37" i="44"/>
  <c r="E36" i="44"/>
  <c r="D36" i="44"/>
  <c r="E35" i="44"/>
  <c r="D35" i="44"/>
  <c r="E34" i="44"/>
  <c r="D34" i="44"/>
  <c r="E33" i="44"/>
  <c r="D33" i="44"/>
  <c r="E32" i="44"/>
  <c r="D32" i="44"/>
  <c r="E31" i="44"/>
  <c r="D31" i="44"/>
  <c r="E30" i="44"/>
  <c r="D30" i="44"/>
  <c r="E29" i="44"/>
  <c r="D29" i="44"/>
  <c r="E28" i="44"/>
  <c r="D28" i="44"/>
  <c r="E27" i="44"/>
  <c r="D27" i="44"/>
  <c r="E26" i="44"/>
  <c r="D26" i="44"/>
  <c r="E25" i="44"/>
  <c r="D25" i="44"/>
  <c r="E24" i="44"/>
  <c r="D24" i="44"/>
  <c r="E23" i="44"/>
  <c r="D23" i="44"/>
  <c r="E21" i="44"/>
  <c r="D21" i="44"/>
  <c r="E20" i="44"/>
  <c r="D20" i="44"/>
  <c r="E19" i="44"/>
  <c r="D19" i="44"/>
  <c r="E18" i="44"/>
  <c r="D18" i="44"/>
  <c r="E17" i="44"/>
  <c r="D17" i="44"/>
  <c r="E16" i="44"/>
  <c r="D16" i="44"/>
  <c r="E15" i="44"/>
  <c r="D15" i="44"/>
  <c r="E14" i="44"/>
  <c r="D14" i="44"/>
  <c r="E9" i="44"/>
  <c r="D9" i="44"/>
  <c r="E13" i="44"/>
  <c r="D13" i="44"/>
  <c r="E12" i="44"/>
  <c r="D12" i="44"/>
  <c r="E11" i="44"/>
  <c r="D11" i="44"/>
  <c r="E10" i="44"/>
  <c r="D10" i="44"/>
  <c r="E8" i="44"/>
  <c r="D8" i="44"/>
  <c r="E7" i="44"/>
  <c r="D7" i="44"/>
  <c r="K53" i="4"/>
  <c r="Q53" i="4"/>
  <c r="W53" i="4"/>
  <c r="AC53" i="4"/>
  <c r="AI53" i="4"/>
  <c r="AO53" i="4"/>
  <c r="D29" i="41"/>
  <c r="E29" i="41"/>
  <c r="D30" i="41"/>
  <c r="E30" i="41"/>
  <c r="D31" i="41"/>
  <c r="E31" i="41"/>
  <c r="D32" i="41"/>
  <c r="E32" i="41"/>
  <c r="D33" i="41"/>
  <c r="E33" i="41"/>
  <c r="D34" i="41"/>
  <c r="E34" i="41"/>
  <c r="E28" i="41"/>
  <c r="D28" i="41"/>
  <c r="D35" i="41" s="1"/>
  <c r="D8" i="41"/>
  <c r="E8" i="41"/>
  <c r="D9" i="41"/>
  <c r="E9" i="41"/>
  <c r="D10" i="41"/>
  <c r="E10" i="41"/>
  <c r="D12" i="41"/>
  <c r="E12" i="41"/>
  <c r="D13" i="41"/>
  <c r="E13" i="41"/>
  <c r="D14" i="41"/>
  <c r="E14" i="41"/>
  <c r="D15" i="41"/>
  <c r="E15" i="41"/>
  <c r="D16" i="41"/>
  <c r="E16" i="41"/>
  <c r="D18" i="41"/>
  <c r="E18" i="41"/>
  <c r="D19" i="41"/>
  <c r="E19" i="41"/>
  <c r="D20" i="41"/>
  <c r="E20" i="41"/>
  <c r="D21" i="41"/>
  <c r="E21" i="41"/>
  <c r="D22" i="41"/>
  <c r="E22" i="41"/>
  <c r="D11" i="41"/>
  <c r="E11" i="41"/>
  <c r="D23" i="41"/>
  <c r="E23" i="41"/>
  <c r="D24" i="41"/>
  <c r="E24" i="41"/>
  <c r="D25" i="41"/>
  <c r="E25" i="41"/>
  <c r="E7" i="41"/>
  <c r="D7" i="41"/>
  <c r="AP35" i="42"/>
  <c r="AN35" i="42"/>
  <c r="AM35" i="42"/>
  <c r="AL35" i="42"/>
  <c r="AL36" i="42"/>
  <c r="AL53" i="4" s="1"/>
  <c r="AK35" i="42"/>
  <c r="AK36" i="42"/>
  <c r="AK53" i="4" s="1"/>
  <c r="AJ35" i="42"/>
  <c r="AH35" i="42"/>
  <c r="AG35" i="42"/>
  <c r="AF35" i="42"/>
  <c r="AE35" i="42"/>
  <c r="AD35" i="42"/>
  <c r="AB35" i="42"/>
  <c r="AA35" i="42"/>
  <c r="Z35" i="42"/>
  <c r="Y35" i="42"/>
  <c r="X35" i="42"/>
  <c r="X36" i="42" s="1"/>
  <c r="V35" i="42"/>
  <c r="U35" i="42"/>
  <c r="T35" i="42"/>
  <c r="S35" i="42"/>
  <c r="S36" i="42"/>
  <c r="R35" i="42"/>
  <c r="R36" i="42"/>
  <c r="R53" i="4" s="1"/>
  <c r="P35" i="42"/>
  <c r="O35" i="42"/>
  <c r="N35" i="42"/>
  <c r="M35" i="42"/>
  <c r="M36" i="42" s="1"/>
  <c r="L35" i="42"/>
  <c r="J35" i="42"/>
  <c r="J36" i="42" s="1"/>
  <c r="J53" i="4" s="1"/>
  <c r="I35" i="42"/>
  <c r="H35" i="42"/>
  <c r="G35" i="42"/>
  <c r="F35" i="42"/>
  <c r="D35" i="42"/>
  <c r="Q52" i="4"/>
  <c r="AO52" i="4"/>
  <c r="G35" i="41"/>
  <c r="H35" i="41"/>
  <c r="I35" i="41"/>
  <c r="J35" i="41"/>
  <c r="L35" i="41"/>
  <c r="M35" i="41"/>
  <c r="N35" i="41"/>
  <c r="O35" i="41"/>
  <c r="P35" i="41"/>
  <c r="R35" i="41"/>
  <c r="S35" i="41"/>
  <c r="T35" i="41"/>
  <c r="U35" i="41"/>
  <c r="V35" i="41"/>
  <c r="X35" i="41"/>
  <c r="Y35" i="41"/>
  <c r="Z35" i="41"/>
  <c r="AA35" i="41"/>
  <c r="AB35" i="41"/>
  <c r="AD35" i="41"/>
  <c r="AE35" i="41"/>
  <c r="AF35" i="41"/>
  <c r="AG35" i="41"/>
  <c r="AH35" i="41"/>
  <c r="AJ35" i="41"/>
  <c r="AK35" i="41"/>
  <c r="AL35" i="41"/>
  <c r="AM35" i="41"/>
  <c r="AN35" i="41"/>
  <c r="AP35" i="41"/>
  <c r="F26" i="41"/>
  <c r="G26" i="41"/>
  <c r="H26" i="41"/>
  <c r="H36" i="41" s="1"/>
  <c r="H52" i="4" s="1"/>
  <c r="I26" i="41"/>
  <c r="J26" i="41"/>
  <c r="L26" i="41"/>
  <c r="M26" i="41"/>
  <c r="N26" i="41"/>
  <c r="N36" i="41" s="1"/>
  <c r="N52" i="4" s="1"/>
  <c r="O26" i="41"/>
  <c r="P26" i="41"/>
  <c r="P36" i="41" s="1"/>
  <c r="P52" i="4" s="1"/>
  <c r="R26" i="41"/>
  <c r="S26" i="41"/>
  <c r="T26" i="41"/>
  <c r="U26" i="41"/>
  <c r="V26" i="41"/>
  <c r="X26" i="41"/>
  <c r="Y26" i="41"/>
  <c r="Z26" i="41"/>
  <c r="Z36" i="41" s="1"/>
  <c r="Z52" i="4" s="1"/>
  <c r="AA26" i="41"/>
  <c r="AA36" i="41" s="1"/>
  <c r="AA52" i="4" s="1"/>
  <c r="AB26" i="41"/>
  <c r="AD26" i="41"/>
  <c r="AD36" i="41" s="1"/>
  <c r="AD52" i="4" s="1"/>
  <c r="AD62" i="4" s="1"/>
  <c r="AE26" i="41"/>
  <c r="AF26" i="41"/>
  <c r="AG26" i="41"/>
  <c r="AG36" i="41" s="1"/>
  <c r="AG52" i="4" s="1"/>
  <c r="AH26" i="41"/>
  <c r="AJ26" i="41"/>
  <c r="AJ36" i="41" s="1"/>
  <c r="AJ52" i="4" s="1"/>
  <c r="AJ62" i="4" s="1"/>
  <c r="AK26" i="41"/>
  <c r="AK36" i="41" s="1"/>
  <c r="AL26" i="41"/>
  <c r="AM26" i="41"/>
  <c r="AN26" i="41"/>
  <c r="AP26" i="41"/>
  <c r="K52" i="4"/>
  <c r="W52" i="4"/>
  <c r="AC52" i="4"/>
  <c r="AI52" i="4"/>
  <c r="K51" i="4"/>
  <c r="Q51" i="4"/>
  <c r="W51" i="4"/>
  <c r="X51" i="4"/>
  <c r="X61" i="4" s="1"/>
  <c r="AC51" i="4"/>
  <c r="AI51" i="4"/>
  <c r="AJ51" i="4"/>
  <c r="AJ61" i="4" s="1"/>
  <c r="AO51" i="4"/>
  <c r="AP33" i="18"/>
  <c r="AP51" i="4" s="1"/>
  <c r="AP61" i="4" s="1"/>
  <c r="AD33" i="18"/>
  <c r="AD51" i="4" s="1"/>
  <c r="AD61" i="4" s="1"/>
  <c r="AN33" i="18"/>
  <c r="AM33" i="18"/>
  <c r="AM51" i="4" s="1"/>
  <c r="AL33" i="18"/>
  <c r="AL51" i="4" s="1"/>
  <c r="AK33" i="18"/>
  <c r="AK51" i="4" s="1"/>
  <c r="AB33" i="18"/>
  <c r="AB51" i="4"/>
  <c r="AA33" i="18"/>
  <c r="Z33" i="18"/>
  <c r="Z51" i="4" s="1"/>
  <c r="Y33" i="18"/>
  <c r="Y51" i="4"/>
  <c r="R33" i="18"/>
  <c r="R51" i="4"/>
  <c r="N33" i="18"/>
  <c r="N51" i="4" s="1"/>
  <c r="O33" i="18"/>
  <c r="O51" i="4" s="1"/>
  <c r="P33" i="18"/>
  <c r="P51" i="4"/>
  <c r="M33" i="18"/>
  <c r="M51" i="4" s="1"/>
  <c r="AH33" i="18"/>
  <c r="AH51" i="4" s="1"/>
  <c r="AG33" i="18"/>
  <c r="AG51" i="4" s="1"/>
  <c r="AF33" i="18"/>
  <c r="AF51" i="4" s="1"/>
  <c r="AE33" i="18"/>
  <c r="V33" i="18"/>
  <c r="V51" i="4" s="1"/>
  <c r="U33" i="18"/>
  <c r="U51" i="4" s="1"/>
  <c r="T33" i="18"/>
  <c r="T51" i="4" s="1"/>
  <c r="S33" i="18"/>
  <c r="S51" i="4" s="1"/>
  <c r="S61" i="4" s="1"/>
  <c r="L33" i="18"/>
  <c r="H33" i="18"/>
  <c r="H51" i="4"/>
  <c r="I33" i="18"/>
  <c r="I51" i="4" s="1"/>
  <c r="J33" i="18"/>
  <c r="J51" i="4" s="1"/>
  <c r="G33" i="18"/>
  <c r="G34" i="18" s="1"/>
  <c r="D8" i="18"/>
  <c r="E8" i="18"/>
  <c r="D9" i="18"/>
  <c r="E9" i="18"/>
  <c r="D10" i="18"/>
  <c r="E10" i="18"/>
  <c r="D11" i="18"/>
  <c r="E11" i="18"/>
  <c r="D12" i="18"/>
  <c r="E12" i="18"/>
  <c r="D13" i="18"/>
  <c r="E13" i="18"/>
  <c r="D14" i="18"/>
  <c r="E14" i="18"/>
  <c r="D15" i="18"/>
  <c r="E15" i="18"/>
  <c r="D16" i="18"/>
  <c r="E16" i="18"/>
  <c r="D17" i="18"/>
  <c r="E17" i="18"/>
  <c r="D18" i="18"/>
  <c r="E18" i="18"/>
  <c r="D19" i="18"/>
  <c r="E19" i="18"/>
  <c r="D20" i="18"/>
  <c r="E20" i="18"/>
  <c r="D21" i="18"/>
  <c r="E21" i="18"/>
  <c r="D23" i="18"/>
  <c r="E23" i="18"/>
  <c r="D24" i="18"/>
  <c r="E24" i="18"/>
  <c r="D25" i="18"/>
  <c r="E25" i="18"/>
  <c r="D26" i="18"/>
  <c r="E26" i="18"/>
  <c r="D27" i="18"/>
  <c r="E27" i="18"/>
  <c r="D28" i="18"/>
  <c r="E28" i="18"/>
  <c r="D29" i="18"/>
  <c r="E29" i="18"/>
  <c r="D30" i="18"/>
  <c r="E30" i="18"/>
  <c r="D31" i="18"/>
  <c r="E31" i="18"/>
  <c r="D32" i="18"/>
  <c r="E32" i="18"/>
  <c r="D7" i="18"/>
  <c r="E7" i="18"/>
  <c r="E6" i="18"/>
  <c r="D6" i="18"/>
  <c r="E7" i="43"/>
  <c r="E8" i="43"/>
  <c r="E9" i="43"/>
  <c r="E10" i="43"/>
  <c r="E11" i="43"/>
  <c r="E12" i="43"/>
  <c r="E13" i="43"/>
  <c r="E14" i="43"/>
  <c r="E15" i="43"/>
  <c r="E16" i="43"/>
  <c r="E17" i="43"/>
  <c r="E18" i="43"/>
  <c r="E20" i="43"/>
  <c r="E21" i="43"/>
  <c r="E22" i="43"/>
  <c r="E23" i="43"/>
  <c r="E24" i="43"/>
  <c r="E25" i="43"/>
  <c r="E27" i="43"/>
  <c r="E28" i="43"/>
  <c r="E29" i="43"/>
  <c r="E30" i="43"/>
  <c r="E31" i="43"/>
  <c r="E32" i="43"/>
  <c r="E33" i="43"/>
  <c r="E34" i="43"/>
  <c r="E35" i="43"/>
  <c r="E36" i="43"/>
  <c r="E6" i="43"/>
  <c r="D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8" i="43"/>
  <c r="D29" i="43"/>
  <c r="D30" i="43"/>
  <c r="D31" i="43"/>
  <c r="D32" i="43"/>
  <c r="D33" i="43"/>
  <c r="D34" i="43"/>
  <c r="D35" i="43"/>
  <c r="D36" i="43"/>
  <c r="D7" i="43"/>
  <c r="D8" i="43"/>
  <c r="D6" i="43"/>
  <c r="F49" i="4"/>
  <c r="AP53" i="40"/>
  <c r="AN53" i="40"/>
  <c r="AN54" i="40" s="1"/>
  <c r="AM53" i="40"/>
  <c r="AL53" i="40"/>
  <c r="AK53" i="40"/>
  <c r="AJ53" i="40"/>
  <c r="AH53" i="40"/>
  <c r="AG53" i="40"/>
  <c r="AF53" i="40"/>
  <c r="AE53" i="40"/>
  <c r="AD53" i="40"/>
  <c r="AB53" i="40"/>
  <c r="AA53" i="40"/>
  <c r="Z53" i="40"/>
  <c r="Y53" i="40"/>
  <c r="X53" i="40"/>
  <c r="X54" i="40"/>
  <c r="V53" i="40"/>
  <c r="U53" i="40"/>
  <c r="T53" i="40"/>
  <c r="S53" i="40"/>
  <c r="N53" i="40"/>
  <c r="O53" i="40"/>
  <c r="P53" i="40"/>
  <c r="P54" i="40"/>
  <c r="R53" i="40"/>
  <c r="M53" i="40"/>
  <c r="H53" i="40"/>
  <c r="I53" i="40"/>
  <c r="J53" i="40"/>
  <c r="L53" i="40"/>
  <c r="AR53" i="40"/>
  <c r="G53" i="40"/>
  <c r="AP38" i="40"/>
  <c r="AO38" i="40"/>
  <c r="AN38" i="40"/>
  <c r="AM38" i="40"/>
  <c r="AM54" i="40" s="1"/>
  <c r="AL38" i="40"/>
  <c r="AL54" i="40"/>
  <c r="AK38" i="40"/>
  <c r="AK54" i="40" s="1"/>
  <c r="AJ38" i="40"/>
  <c r="AJ54" i="40" s="1"/>
  <c r="AI38" i="40"/>
  <c r="AH38" i="40"/>
  <c r="AH54" i="40" s="1"/>
  <c r="AG38" i="40"/>
  <c r="AF38" i="40"/>
  <c r="AE38" i="40"/>
  <c r="AD38" i="40"/>
  <c r="AC38" i="40"/>
  <c r="AB38" i="40"/>
  <c r="AB54" i="40" s="1"/>
  <c r="Z38" i="40"/>
  <c r="Z54" i="40" s="1"/>
  <c r="Y38" i="40"/>
  <c r="Y55" i="40" s="1"/>
  <c r="X38" i="40"/>
  <c r="W38" i="40"/>
  <c r="V38" i="40"/>
  <c r="V54" i="40" s="1"/>
  <c r="U38" i="40"/>
  <c r="U54" i="40" s="1"/>
  <c r="T38" i="40"/>
  <c r="T54" i="40" s="1"/>
  <c r="S38" i="40"/>
  <c r="S54" i="40" s="1"/>
  <c r="R38" i="40"/>
  <c r="Q38" i="40"/>
  <c r="P38" i="40"/>
  <c r="O38" i="40"/>
  <c r="O54" i="40" s="1"/>
  <c r="N38" i="40"/>
  <c r="N54" i="40"/>
  <c r="M38" i="40"/>
  <c r="M54" i="40" s="1"/>
  <c r="L38" i="40"/>
  <c r="J38" i="40"/>
  <c r="J54" i="40" s="1"/>
  <c r="I38" i="40"/>
  <c r="I54" i="40" s="1"/>
  <c r="H38" i="40"/>
  <c r="H54" i="40"/>
  <c r="E37" i="40"/>
  <c r="D37" i="40"/>
  <c r="E36" i="40"/>
  <c r="D36" i="40"/>
  <c r="E35" i="40"/>
  <c r="D35" i="40"/>
  <c r="E34" i="40"/>
  <c r="D34" i="40"/>
  <c r="E33" i="40"/>
  <c r="D33" i="40"/>
  <c r="E32" i="40"/>
  <c r="D32" i="40"/>
  <c r="E31" i="40"/>
  <c r="D31" i="40"/>
  <c r="E30" i="40"/>
  <c r="D30" i="40"/>
  <c r="E29" i="40"/>
  <c r="D29" i="40"/>
  <c r="E28" i="40"/>
  <c r="D28" i="40"/>
  <c r="E27" i="40"/>
  <c r="D27" i="40"/>
  <c r="E26" i="40"/>
  <c r="D26" i="40"/>
  <c r="E25" i="40"/>
  <c r="D25" i="40"/>
  <c r="E24" i="40"/>
  <c r="D24" i="40"/>
  <c r="E23" i="40"/>
  <c r="D23" i="40"/>
  <c r="E21" i="40"/>
  <c r="D21" i="40"/>
  <c r="E20" i="40"/>
  <c r="D20" i="40"/>
  <c r="E19" i="40"/>
  <c r="D19" i="40"/>
  <c r="E18" i="40"/>
  <c r="D18" i="40"/>
  <c r="E17" i="40"/>
  <c r="D17" i="40"/>
  <c r="E16" i="40"/>
  <c r="D16" i="40"/>
  <c r="E15" i="40"/>
  <c r="D15" i="40"/>
  <c r="E14" i="40"/>
  <c r="D14" i="40"/>
  <c r="E9" i="40"/>
  <c r="D9" i="40"/>
  <c r="E13" i="40"/>
  <c r="D13" i="40"/>
  <c r="E12" i="40"/>
  <c r="D12" i="40"/>
  <c r="E11" i="40"/>
  <c r="D11" i="40"/>
  <c r="E10" i="40"/>
  <c r="D10" i="40"/>
  <c r="E8" i="40"/>
  <c r="D8" i="40"/>
  <c r="E7" i="40"/>
  <c r="D7" i="40"/>
  <c r="K47" i="4"/>
  <c r="Q47" i="4"/>
  <c r="W47" i="4"/>
  <c r="AC47" i="4"/>
  <c r="AI47" i="4"/>
  <c r="AO47" i="4"/>
  <c r="AK8" i="4"/>
  <c r="AE8" i="4"/>
  <c r="AE58" i="4" s="1"/>
  <c r="Y8" i="4"/>
  <c r="Y58" i="4" s="1"/>
  <c r="S8" i="4"/>
  <c r="S58" i="4" s="1"/>
  <c r="M8" i="4"/>
  <c r="M58" i="4"/>
  <c r="G8" i="4"/>
  <c r="AQ8" i="4" s="1"/>
  <c r="G38" i="38"/>
  <c r="G48" i="38" s="1"/>
  <c r="G47" i="4" s="1"/>
  <c r="H38" i="38"/>
  <c r="I38" i="38"/>
  <c r="I48" i="38"/>
  <c r="I47" i="4"/>
  <c r="J38" i="38"/>
  <c r="J48" i="38" s="1"/>
  <c r="J47" i="4" s="1"/>
  <c r="L38" i="38"/>
  <c r="L48" i="38" s="1"/>
  <c r="L47" i="4" s="1"/>
  <c r="L57" i="4" s="1"/>
  <c r="M38" i="38"/>
  <c r="N38" i="38"/>
  <c r="N48" i="38" s="1"/>
  <c r="N47" i="4" s="1"/>
  <c r="O38" i="38"/>
  <c r="O48" i="38"/>
  <c r="O47" i="4"/>
  <c r="P38" i="38"/>
  <c r="P48" i="38"/>
  <c r="P47" i="4" s="1"/>
  <c r="R38" i="38"/>
  <c r="R48" i="38"/>
  <c r="R47" i="4" s="1"/>
  <c r="S38" i="38"/>
  <c r="T38" i="38"/>
  <c r="T48" i="38" s="1"/>
  <c r="T47" i="4" s="1"/>
  <c r="U38" i="38"/>
  <c r="U48" i="38" s="1"/>
  <c r="U47" i="4" s="1"/>
  <c r="V38" i="38"/>
  <c r="V48" i="38" s="1"/>
  <c r="V47" i="4" s="1"/>
  <c r="X38" i="38"/>
  <c r="Y38" i="38"/>
  <c r="Y48" i="38" s="1"/>
  <c r="Y47" i="4" s="1"/>
  <c r="Z38" i="38"/>
  <c r="Z48" i="38" s="1"/>
  <c r="Z47" i="4" s="1"/>
  <c r="AA38" i="38"/>
  <c r="AB38" i="38"/>
  <c r="AD38" i="38"/>
  <c r="AE38" i="38"/>
  <c r="AE48" i="38" s="1"/>
  <c r="AE47" i="4" s="1"/>
  <c r="AF38" i="38"/>
  <c r="AF48" i="38" s="1"/>
  <c r="AF47" i="4" s="1"/>
  <c r="AG38" i="38"/>
  <c r="AH38" i="38"/>
  <c r="AJ38" i="38"/>
  <c r="AK38" i="38"/>
  <c r="AK48" i="38" s="1"/>
  <c r="AK47" i="4" s="1"/>
  <c r="AL38" i="38"/>
  <c r="AM38" i="38"/>
  <c r="AM48" i="38" s="1"/>
  <c r="AM47" i="4" s="1"/>
  <c r="AN38" i="38"/>
  <c r="AN48" i="38" s="1"/>
  <c r="AN47" i="4" s="1"/>
  <c r="AP38" i="38"/>
  <c r="D41" i="38"/>
  <c r="E41" i="38"/>
  <c r="D42" i="38"/>
  <c r="E42" i="38"/>
  <c r="D43" i="38"/>
  <c r="E43" i="38"/>
  <c r="D44" i="38"/>
  <c r="E44" i="38"/>
  <c r="D45" i="38"/>
  <c r="E45" i="38"/>
  <c r="D46" i="38"/>
  <c r="E46" i="38"/>
  <c r="E40" i="38"/>
  <c r="D40" i="38"/>
  <c r="D30" i="38"/>
  <c r="E30" i="38"/>
  <c r="D31" i="38"/>
  <c r="E31" i="38"/>
  <c r="D32" i="38"/>
  <c r="E32" i="38"/>
  <c r="D29" i="38"/>
  <c r="E29" i="38"/>
  <c r="D27" i="38"/>
  <c r="E27" i="38"/>
  <c r="D28" i="38"/>
  <c r="E28" i="38"/>
  <c r="D25" i="38"/>
  <c r="E25" i="38"/>
  <c r="D26" i="38"/>
  <c r="E26" i="38"/>
  <c r="D21" i="38"/>
  <c r="E21" i="38"/>
  <c r="D23" i="38"/>
  <c r="E23" i="38"/>
  <c r="D24" i="38"/>
  <c r="E24" i="38"/>
  <c r="D19" i="38"/>
  <c r="E19" i="38"/>
  <c r="D20" i="38"/>
  <c r="E20" i="38"/>
  <c r="D16" i="38"/>
  <c r="E16" i="38"/>
  <c r="D17" i="38"/>
  <c r="E17" i="38"/>
  <c r="D18" i="38"/>
  <c r="E18" i="38"/>
  <c r="D14" i="38"/>
  <c r="E14" i="38"/>
  <c r="D15" i="38"/>
  <c r="E15" i="38"/>
  <c r="D13" i="38"/>
  <c r="E13" i="38"/>
  <c r="D9" i="38"/>
  <c r="E9" i="38"/>
  <c r="D8" i="38"/>
  <c r="E8" i="38"/>
  <c r="D10" i="38"/>
  <c r="E10" i="38"/>
  <c r="D11" i="38"/>
  <c r="E11" i="38"/>
  <c r="D12" i="38"/>
  <c r="E12" i="38"/>
  <c r="E7" i="38"/>
  <c r="D7" i="38"/>
  <c r="D40" i="13"/>
  <c r="D45" i="13" s="1"/>
  <c r="D41" i="13"/>
  <c r="D42" i="13"/>
  <c r="D43" i="13"/>
  <c r="D44" i="13"/>
  <c r="D39" i="13"/>
  <c r="D29" i="13"/>
  <c r="D30" i="13"/>
  <c r="D31" i="13"/>
  <c r="D32" i="13"/>
  <c r="D33" i="13"/>
  <c r="D28" i="13"/>
  <c r="D7" i="13"/>
  <c r="D8" i="13"/>
  <c r="D9" i="13"/>
  <c r="D10" i="13"/>
  <c r="D11" i="13"/>
  <c r="D13" i="13"/>
  <c r="D14" i="13"/>
  <c r="D16" i="13"/>
  <c r="D17" i="13"/>
  <c r="D18" i="13"/>
  <c r="D19" i="13"/>
  <c r="D6" i="13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E40" i="13"/>
  <c r="E41" i="13"/>
  <c r="E42" i="13"/>
  <c r="E43" i="13"/>
  <c r="E44" i="13"/>
  <c r="E39" i="13"/>
  <c r="E29" i="13"/>
  <c r="E30" i="13"/>
  <c r="E31" i="13"/>
  <c r="E32" i="13"/>
  <c r="E33" i="13"/>
  <c r="E28" i="13"/>
  <c r="E7" i="13"/>
  <c r="E8" i="13"/>
  <c r="E9" i="13"/>
  <c r="E10" i="13"/>
  <c r="E11" i="13"/>
  <c r="E13" i="13"/>
  <c r="E14" i="13"/>
  <c r="E16" i="13"/>
  <c r="E17" i="13"/>
  <c r="E18" i="13"/>
  <c r="E19" i="13"/>
  <c r="E6" i="13"/>
  <c r="W46" i="4"/>
  <c r="AC46" i="4"/>
  <c r="AI46" i="4"/>
  <c r="AO46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8" i="4" s="1"/>
  <c r="E14" i="4"/>
  <c r="E13" i="4"/>
  <c r="E12" i="4"/>
  <c r="E11" i="4"/>
  <c r="E10" i="4"/>
  <c r="E9" i="4"/>
  <c r="T47" i="38"/>
  <c r="U47" i="38"/>
  <c r="V47" i="38"/>
  <c r="X47" i="38"/>
  <c r="X48" i="38" s="1"/>
  <c r="X47" i="4" s="1"/>
  <c r="X57" i="4" s="1"/>
  <c r="Y47" i="38"/>
  <c r="Z47" i="38"/>
  <c r="AA47" i="38"/>
  <c r="AB47" i="38"/>
  <c r="AB48" i="38"/>
  <c r="AB47" i="4" s="1"/>
  <c r="AD47" i="38"/>
  <c r="AE47" i="38"/>
  <c r="AF47" i="38"/>
  <c r="AG47" i="38"/>
  <c r="AG48" i="38" s="1"/>
  <c r="AG47" i="4" s="1"/>
  <c r="AH47" i="38"/>
  <c r="AJ47" i="38"/>
  <c r="AJ48" i="38" s="1"/>
  <c r="AJ47" i="4" s="1"/>
  <c r="AJ57" i="4" s="1"/>
  <c r="AK47" i="38"/>
  <c r="AL47" i="38"/>
  <c r="AM47" i="38"/>
  <c r="AN47" i="38"/>
  <c r="AP47" i="38"/>
  <c r="S47" i="38"/>
  <c r="AP37" i="43"/>
  <c r="AP50" i="4"/>
  <c r="AP60" i="4" s="1"/>
  <c r="AN37" i="43"/>
  <c r="AN50" i="4" s="1"/>
  <c r="AM37" i="43"/>
  <c r="AM50" i="4" s="1"/>
  <c r="AL37" i="43"/>
  <c r="AL50" i="4" s="1"/>
  <c r="AK37" i="43"/>
  <c r="AK38" i="43" s="1"/>
  <c r="AK50" i="4"/>
  <c r="AJ37" i="43"/>
  <c r="AJ50" i="4" s="1"/>
  <c r="AJ60" i="4" s="1"/>
  <c r="AH37" i="43"/>
  <c r="AH50" i="4" s="1"/>
  <c r="AG37" i="43"/>
  <c r="AG50" i="4"/>
  <c r="AF37" i="43"/>
  <c r="AF50" i="4" s="1"/>
  <c r="AE37" i="43"/>
  <c r="AE50" i="4" s="1"/>
  <c r="AD37" i="43"/>
  <c r="AD50" i="4" s="1"/>
  <c r="AD60" i="4" s="1"/>
  <c r="AB37" i="43"/>
  <c r="AB50" i="4"/>
  <c r="AA37" i="43"/>
  <c r="AA50" i="4"/>
  <c r="Z37" i="43"/>
  <c r="Z50" i="4" s="1"/>
  <c r="Y37" i="43"/>
  <c r="Y50" i="4" s="1"/>
  <c r="X37" i="43"/>
  <c r="X50" i="4"/>
  <c r="V37" i="43"/>
  <c r="V50" i="4"/>
  <c r="U37" i="43"/>
  <c r="U50" i="4" s="1"/>
  <c r="T37" i="43"/>
  <c r="T50" i="4" s="1"/>
  <c r="S37" i="43"/>
  <c r="R37" i="43"/>
  <c r="R50" i="4"/>
  <c r="P37" i="43"/>
  <c r="P50" i="4" s="1"/>
  <c r="O37" i="43"/>
  <c r="O50" i="4"/>
  <c r="N37" i="43"/>
  <c r="N50" i="4" s="1"/>
  <c r="M37" i="43"/>
  <c r="M50" i="4"/>
  <c r="L37" i="43"/>
  <c r="L50" i="4"/>
  <c r="J37" i="43"/>
  <c r="J50" i="4" s="1"/>
  <c r="I37" i="43"/>
  <c r="I50" i="4" s="1"/>
  <c r="H37" i="43"/>
  <c r="H50" i="4" s="1"/>
  <c r="AQ50" i="4" s="1"/>
  <c r="G37" i="43"/>
  <c r="AM45" i="13"/>
  <c r="AA45" i="13"/>
  <c r="O45" i="13"/>
  <c r="AG45" i="13"/>
  <c r="U45" i="13"/>
  <c r="I45" i="13"/>
  <c r="AM34" i="13"/>
  <c r="AM20" i="13" s="1"/>
  <c r="AM21" i="13" s="1"/>
  <c r="AM46" i="4" s="1"/>
  <c r="AA34" i="13"/>
  <c r="AA20" i="13" s="1"/>
  <c r="AA21" i="13" s="1"/>
  <c r="AA46" i="4" s="1"/>
  <c r="O34" i="13"/>
  <c r="O20" i="13" s="1"/>
  <c r="O21" i="13" s="1"/>
  <c r="O46" i="4" s="1"/>
  <c r="AG34" i="13"/>
  <c r="AG20" i="13" s="1"/>
  <c r="AG21" i="13" s="1"/>
  <c r="AG46" i="4" s="1"/>
  <c r="U34" i="13"/>
  <c r="U20" i="13" s="1"/>
  <c r="U21" i="13" s="1"/>
  <c r="U46" i="4" s="1"/>
  <c r="I34" i="13"/>
  <c r="I20" i="13" s="1"/>
  <c r="I21" i="13" s="1"/>
  <c r="I46" i="4" s="1"/>
  <c r="AP34" i="13"/>
  <c r="AP20" i="13" s="1"/>
  <c r="AP21" i="13" s="1"/>
  <c r="AP46" i="4" s="1"/>
  <c r="AP56" i="4" s="1"/>
  <c r="AN34" i="13"/>
  <c r="AN20" i="13" s="1"/>
  <c r="AN21" i="13" s="1"/>
  <c r="AN46" i="4" s="1"/>
  <c r="AJ34" i="13"/>
  <c r="AJ20" i="13" s="1"/>
  <c r="AJ21" i="13" s="1"/>
  <c r="AJ46" i="4" s="1"/>
  <c r="AJ56" i="4" s="1"/>
  <c r="AH34" i="13"/>
  <c r="AH20" i="13" s="1"/>
  <c r="AH21" i="13" s="1"/>
  <c r="AH46" i="4" s="1"/>
  <c r="AD34" i="13"/>
  <c r="AD20" i="13" s="1"/>
  <c r="AD21" i="13" s="1"/>
  <c r="AD46" i="4" s="1"/>
  <c r="AD56" i="4" s="1"/>
  <c r="AB34" i="13"/>
  <c r="AB20" i="13" s="1"/>
  <c r="AB21" i="13" s="1"/>
  <c r="AB46" i="4" s="1"/>
  <c r="X34" i="13"/>
  <c r="X20" i="13"/>
  <c r="X21" i="13" s="1"/>
  <c r="X46" i="4" s="1"/>
  <c r="X56" i="4" s="1"/>
  <c r="V34" i="13"/>
  <c r="V20" i="13" s="1"/>
  <c r="V21" i="13" s="1"/>
  <c r="V46" i="4" s="1"/>
  <c r="R34" i="13"/>
  <c r="R20" i="13" s="1"/>
  <c r="R21" i="13" s="1"/>
  <c r="R46" i="4" s="1"/>
  <c r="P34" i="13"/>
  <c r="P20" i="13" s="1"/>
  <c r="P21" i="13" s="1"/>
  <c r="P46" i="4" s="1"/>
  <c r="AP45" i="13"/>
  <c r="AN45" i="13"/>
  <c r="AL45" i="13"/>
  <c r="AK45" i="13"/>
  <c r="AJ45" i="13"/>
  <c r="AH45" i="13"/>
  <c r="AF45" i="13"/>
  <c r="AE45" i="13"/>
  <c r="AD45" i="13"/>
  <c r="AB45" i="13"/>
  <c r="Z45" i="13"/>
  <c r="Y45" i="13"/>
  <c r="X45" i="13"/>
  <c r="V45" i="13"/>
  <c r="T45" i="13"/>
  <c r="S45" i="13"/>
  <c r="R45" i="13"/>
  <c r="P45" i="13"/>
  <c r="N45" i="13"/>
  <c r="M45" i="13"/>
  <c r="L45" i="13"/>
  <c r="J45" i="13"/>
  <c r="H45" i="13"/>
  <c r="G45" i="13"/>
  <c r="F45" i="13"/>
  <c r="AL34" i="13"/>
  <c r="AL20" i="13"/>
  <c r="AL21" i="13"/>
  <c r="AL46" i="4" s="1"/>
  <c r="AK34" i="13"/>
  <c r="AK20" i="13"/>
  <c r="AK21" i="13" s="1"/>
  <c r="AK46" i="4" s="1"/>
  <c r="AF34" i="13"/>
  <c r="AF20" i="13"/>
  <c r="AF21" i="13" s="1"/>
  <c r="AF46" i="4" s="1"/>
  <c r="AE34" i="13"/>
  <c r="AE20" i="13" s="1"/>
  <c r="AE21" i="13" s="1"/>
  <c r="AE46" i="4" s="1"/>
  <c r="AC34" i="13"/>
  <c r="AC20" i="13"/>
  <c r="Z34" i="13"/>
  <c r="Z20" i="13" s="1"/>
  <c r="Z21" i="13" s="1"/>
  <c r="Y34" i="13"/>
  <c r="Y20" i="13"/>
  <c r="Y21" i="13" s="1"/>
  <c r="Y46" i="4" s="1"/>
  <c r="T34" i="13"/>
  <c r="T20" i="13" s="1"/>
  <c r="T21" i="13" s="1"/>
  <c r="T46" i="4" s="1"/>
  <c r="S34" i="13"/>
  <c r="S20" i="13"/>
  <c r="S21" i="13" s="1"/>
  <c r="N34" i="13"/>
  <c r="N20" i="13" s="1"/>
  <c r="N21" i="13" s="1"/>
  <c r="N46" i="4" s="1"/>
  <c r="M34" i="13"/>
  <c r="M20" i="13" s="1"/>
  <c r="M21" i="13" s="1"/>
  <c r="L34" i="13"/>
  <c r="J34" i="13"/>
  <c r="J20" i="13" s="1"/>
  <c r="J21" i="13" s="1"/>
  <c r="J46" i="4" s="1"/>
  <c r="H34" i="13"/>
  <c r="H20" i="13" s="1"/>
  <c r="H21" i="13" s="1"/>
  <c r="H46" i="4" s="1"/>
  <c r="G34" i="13"/>
  <c r="F34" i="13"/>
  <c r="AJ8" i="4"/>
  <c r="AP8" i="4"/>
  <c r="AD8" i="4"/>
  <c r="R8" i="4"/>
  <c r="R58" i="4" s="1"/>
  <c r="X8" i="4"/>
  <c r="AT78" i="4"/>
  <c r="AP48" i="38"/>
  <c r="AP47" i="4" s="1"/>
  <c r="AP57" i="4" s="1"/>
  <c r="J51" i="44"/>
  <c r="J49" i="4" s="1"/>
  <c r="AD49" i="4"/>
  <c r="AD59" i="4" s="1"/>
  <c r="AK49" i="4"/>
  <c r="P51" i="44"/>
  <c r="P49" i="4"/>
  <c r="AP58" i="4"/>
  <c r="G49" i="38"/>
  <c r="AJ58" i="4"/>
  <c r="T36" i="42"/>
  <c r="T53" i="4"/>
  <c r="AM36" i="42"/>
  <c r="AM53" i="4" s="1"/>
  <c r="AE36" i="42"/>
  <c r="AE53" i="4" s="1"/>
  <c r="AD54" i="40"/>
  <c r="AD58" i="4"/>
  <c r="AL48" i="38"/>
  <c r="AL47" i="4" s="1"/>
  <c r="V36" i="42"/>
  <c r="V53" i="4"/>
  <c r="P36" i="42"/>
  <c r="P53" i="4" s="1"/>
  <c r="I36" i="42"/>
  <c r="I53" i="4" s="1"/>
  <c r="AM36" i="41"/>
  <c r="AM52" i="4"/>
  <c r="AB36" i="41"/>
  <c r="AB52" i="4" s="1"/>
  <c r="R36" i="41"/>
  <c r="R52" i="4" s="1"/>
  <c r="I36" i="41"/>
  <c r="I52" i="4" s="1"/>
  <c r="S34" i="18"/>
  <c r="E47" i="38"/>
  <c r="N36" i="42"/>
  <c r="N53" i="4" s="1"/>
  <c r="S50" i="4"/>
  <c r="T36" i="41"/>
  <c r="T52" i="4"/>
  <c r="J36" i="41"/>
  <c r="J52" i="4"/>
  <c r="AP36" i="42"/>
  <c r="AP53" i="4" s="1"/>
  <c r="AP63" i="4" s="1"/>
  <c r="E38" i="38"/>
  <c r="D47" i="38"/>
  <c r="S36" i="41"/>
  <c r="S52" i="4"/>
  <c r="L51" i="4"/>
  <c r="L61" i="4" s="1"/>
  <c r="Y36" i="41"/>
  <c r="G51" i="4"/>
  <c r="H48" i="38"/>
  <c r="H47" i="4" s="1"/>
  <c r="AK58" i="4"/>
  <c r="AG54" i="40"/>
  <c r="O51" i="44"/>
  <c r="O49" i="4" s="1"/>
  <c r="AF36" i="42"/>
  <c r="AF53" i="4"/>
  <c r="AL36" i="41"/>
  <c r="AL52" i="4" s="1"/>
  <c r="L36" i="42"/>
  <c r="L53" i="4" s="1"/>
  <c r="L63" i="4" s="1"/>
  <c r="AE51" i="44"/>
  <c r="AE49" i="4"/>
  <c r="Z36" i="42"/>
  <c r="Z53" i="4" s="1"/>
  <c r="I51" i="44"/>
  <c r="I48" i="4" s="1"/>
  <c r="I49" i="4"/>
  <c r="D26" i="41"/>
  <c r="G50" i="4"/>
  <c r="Y49" i="38"/>
  <c r="Y54" i="40"/>
  <c r="AA48" i="38" l="1"/>
  <c r="AA47" i="4" s="1"/>
  <c r="AK52" i="4"/>
  <c r="AE63" i="4"/>
  <c r="AK63" i="4"/>
  <c r="E26" i="42"/>
  <c r="E36" i="42" s="1"/>
  <c r="E53" i="4" s="1"/>
  <c r="E63" i="4" s="1"/>
  <c r="AN36" i="41"/>
  <c r="AN52" i="4" s="1"/>
  <c r="AK62" i="4" s="1"/>
  <c r="AE36" i="41"/>
  <c r="U36" i="41"/>
  <c r="U52" i="4" s="1"/>
  <c r="L36" i="41"/>
  <c r="AR36" i="41" s="1"/>
  <c r="AE37" i="42"/>
  <c r="E33" i="18"/>
  <c r="E51" i="4" s="1"/>
  <c r="AK34" i="18"/>
  <c r="AQ33" i="18"/>
  <c r="AR33" i="18"/>
  <c r="AN51" i="4"/>
  <c r="AD48" i="38"/>
  <c r="AD47" i="4" s="1"/>
  <c r="AD57" i="4" s="1"/>
  <c r="Y64" i="4"/>
  <c r="D38" i="38"/>
  <c r="G52" i="44"/>
  <c r="AE55" i="40"/>
  <c r="AK57" i="4"/>
  <c r="AP54" i="40"/>
  <c r="D38" i="40"/>
  <c r="L54" i="40"/>
  <c r="R54" i="40"/>
  <c r="AF54" i="40"/>
  <c r="E38" i="40"/>
  <c r="E54" i="40" s="1"/>
  <c r="E49" i="4" s="1"/>
  <c r="E59" i="4" s="1"/>
  <c r="D38" i="44"/>
  <c r="D51" i="44" s="1"/>
  <c r="D48" i="4" s="1"/>
  <c r="D58" i="4" s="1"/>
  <c r="M52" i="44"/>
  <c r="E38" i="44"/>
  <c r="AA51" i="44"/>
  <c r="AA49" i="4" s="1"/>
  <c r="Y59" i="4" s="1"/>
  <c r="AK60" i="4"/>
  <c r="AE38" i="43"/>
  <c r="AR37" i="43"/>
  <c r="AR44" i="13"/>
  <c r="D34" i="13"/>
  <c r="D20" i="13" s="1"/>
  <c r="E34" i="13"/>
  <c r="E20" i="13" s="1"/>
  <c r="AK56" i="4"/>
  <c r="M22" i="13"/>
  <c r="M46" i="4"/>
  <c r="M56" i="4" s="1"/>
  <c r="S46" i="4"/>
  <c r="S56" i="4" s="1"/>
  <c r="S22" i="13"/>
  <c r="AQ44" i="13"/>
  <c r="M49" i="38"/>
  <c r="M48" i="38"/>
  <c r="M47" i="4" s="1"/>
  <c r="M57" i="4" s="1"/>
  <c r="G61" i="4"/>
  <c r="G64" i="4"/>
  <c r="AQ37" i="43"/>
  <c r="Z46" i="4"/>
  <c r="Y56" i="4" s="1"/>
  <c r="Y22" i="13"/>
  <c r="S55" i="40"/>
  <c r="D37" i="43"/>
  <c r="D50" i="4" s="1"/>
  <c r="D60" i="4" s="1"/>
  <c r="AR26" i="41"/>
  <c r="X36" i="41"/>
  <c r="X52" i="4" s="1"/>
  <c r="M53" i="4"/>
  <c r="M63" i="4" s="1"/>
  <c r="M37" i="42"/>
  <c r="AK64" i="4"/>
  <c r="G60" i="4"/>
  <c r="G57" i="4"/>
  <c r="G20" i="13"/>
  <c r="AQ33" i="13"/>
  <c r="AR33" i="13"/>
  <c r="L20" i="13"/>
  <c r="AK22" i="13"/>
  <c r="E64" i="4"/>
  <c r="E61" i="4"/>
  <c r="E57" i="4"/>
  <c r="G55" i="40"/>
  <c r="G54" i="40"/>
  <c r="AQ53" i="40"/>
  <c r="E37" i="43"/>
  <c r="E50" i="4" s="1"/>
  <c r="E60" i="4" s="1"/>
  <c r="AP36" i="41"/>
  <c r="AP52" i="4" s="1"/>
  <c r="AP62" i="4" s="1"/>
  <c r="AF36" i="41"/>
  <c r="AF52" i="4" s="1"/>
  <c r="V36" i="41"/>
  <c r="M36" i="41"/>
  <c r="AE52" i="4"/>
  <c r="AE62" i="4" s="1"/>
  <c r="L52" i="4"/>
  <c r="L62" i="4" s="1"/>
  <c r="M59" i="4"/>
  <c r="E53" i="40"/>
  <c r="S49" i="38"/>
  <c r="AQ47" i="38"/>
  <c r="AR36" i="42"/>
  <c r="X53" i="4"/>
  <c r="X63" i="4" s="1"/>
  <c r="H48" i="4"/>
  <c r="H49" i="4"/>
  <c r="AQ38" i="40"/>
  <c r="S64" i="4"/>
  <c r="Y52" i="4"/>
  <c r="Y62" i="4" s="1"/>
  <c r="Y37" i="41"/>
  <c r="Y57" i="4"/>
  <c r="D36" i="41"/>
  <c r="D52" i="4" s="1"/>
  <c r="D62" i="4" s="1"/>
  <c r="D64" i="4"/>
  <c r="D61" i="4"/>
  <c r="E48" i="38"/>
  <c r="E47" i="4" s="1"/>
  <c r="AH48" i="38"/>
  <c r="AH47" i="4" s="1"/>
  <c r="AE57" i="4" s="1"/>
  <c r="AE49" i="38"/>
  <c r="AK37" i="42"/>
  <c r="AE52" i="44"/>
  <c r="AE64" i="4"/>
  <c r="T51" i="44"/>
  <c r="T49" i="4" s="1"/>
  <c r="AQ26" i="42"/>
  <c r="G51" i="44"/>
  <c r="S60" i="4"/>
  <c r="R56" i="4"/>
  <c r="R59" i="4"/>
  <c r="M38" i="43"/>
  <c r="E21" i="13"/>
  <c r="E46" i="4" s="1"/>
  <c r="E56" i="4" s="1"/>
  <c r="E45" i="13"/>
  <c r="AQ38" i="38"/>
  <c r="M34" i="18"/>
  <c r="AQ34" i="18" s="1"/>
  <c r="G36" i="41"/>
  <c r="AQ26" i="41"/>
  <c r="S53" i="4"/>
  <c r="S63" i="4" s="1"/>
  <c r="S37" i="42"/>
  <c r="AF51" i="44"/>
  <c r="AF49" i="4" s="1"/>
  <c r="E50" i="44"/>
  <c r="M55" i="40"/>
  <c r="D53" i="40"/>
  <c r="M64" i="4"/>
  <c r="S52" i="44"/>
  <c r="D48" i="38"/>
  <c r="D47" i="4" s="1"/>
  <c r="D57" i="4" s="1"/>
  <c r="AK52" i="44"/>
  <c r="D36" i="42"/>
  <c r="D53" i="4" s="1"/>
  <c r="D63" i="4" s="1"/>
  <c r="X58" i="4"/>
  <c r="X59" i="4"/>
  <c r="X62" i="4"/>
  <c r="X64" i="4"/>
  <c r="AE56" i="4"/>
  <c r="Y60" i="4"/>
  <c r="Y52" i="44"/>
  <c r="R62" i="4"/>
  <c r="AK49" i="38"/>
  <c r="AL51" i="44"/>
  <c r="AL49" i="4" s="1"/>
  <c r="AK59" i="4" s="1"/>
  <c r="AP64" i="4"/>
  <c r="G38" i="43"/>
  <c r="Y38" i="43"/>
  <c r="AK55" i="40"/>
  <c r="AE34" i="18"/>
  <c r="AE51" i="4"/>
  <c r="AE61" i="4" s="1"/>
  <c r="AH36" i="41"/>
  <c r="AH52" i="4" s="1"/>
  <c r="O36" i="41"/>
  <c r="O52" i="4" s="1"/>
  <c r="AG51" i="44"/>
  <c r="AG49" i="4" s="1"/>
  <c r="AQ37" i="45"/>
  <c r="AE54" i="40"/>
  <c r="Y34" i="18"/>
  <c r="AA51" i="4"/>
  <c r="E26" i="41"/>
  <c r="S59" i="4"/>
  <c r="AE60" i="4"/>
  <c r="AQ50" i="44"/>
  <c r="AA54" i="4"/>
  <c r="AQ54" i="4" s="1"/>
  <c r="X60" i="4"/>
  <c r="R64" i="4"/>
  <c r="R61" i="4"/>
  <c r="R63" i="4"/>
  <c r="R60" i="4"/>
  <c r="R57" i="4"/>
  <c r="Y63" i="4"/>
  <c r="AE22" i="13"/>
  <c r="M60" i="4"/>
  <c r="S38" i="43"/>
  <c r="D21" i="13"/>
  <c r="D46" i="4" s="1"/>
  <c r="D56" i="4" s="1"/>
  <c r="S48" i="38"/>
  <c r="S47" i="4" s="1"/>
  <c r="S57" i="4" s="1"/>
  <c r="M61" i="4"/>
  <c r="AK61" i="4"/>
  <c r="E35" i="41"/>
  <c r="H36" i="42"/>
  <c r="G37" i="42" s="1"/>
  <c r="AR26" i="42"/>
  <c r="AA36" i="42"/>
  <c r="AA53" i="4" s="1"/>
  <c r="AK37" i="41" l="1"/>
  <c r="AQ52" i="44"/>
  <c r="AQ49" i="38"/>
  <c r="E51" i="44"/>
  <c r="E48" i="4" s="1"/>
  <c r="E58" i="4" s="1"/>
  <c r="AE59" i="4"/>
  <c r="AR54" i="40"/>
  <c r="D54" i="40"/>
  <c r="D49" i="4" s="1"/>
  <c r="D59" i="4" s="1"/>
  <c r="AQ47" i="4"/>
  <c r="AQ38" i="43"/>
  <c r="Y61" i="4"/>
  <c r="AQ61" i="4" s="1"/>
  <c r="AQ51" i="4"/>
  <c r="AQ57" i="4"/>
  <c r="AQ64" i="4"/>
  <c r="AQ55" i="40"/>
  <c r="G48" i="4"/>
  <c r="G49" i="4"/>
  <c r="AE37" i="41"/>
  <c r="AQ54" i="40"/>
  <c r="G52" i="4"/>
  <c r="G37" i="41"/>
  <c r="AQ36" i="41"/>
  <c r="V52" i="4"/>
  <c r="S62" i="4" s="1"/>
  <c r="S37" i="41"/>
  <c r="G21" i="13"/>
  <c r="AQ19" i="13"/>
  <c r="H53" i="4"/>
  <c r="AQ36" i="42"/>
  <c r="AQ60" i="4"/>
  <c r="M52" i="4"/>
  <c r="M62" i="4" s="1"/>
  <c r="M37" i="41"/>
  <c r="L21" i="13"/>
  <c r="AR19" i="13"/>
  <c r="E36" i="41"/>
  <c r="E52" i="4" s="1"/>
  <c r="E62" i="4" s="1"/>
  <c r="Y37" i="42"/>
  <c r="AQ37" i="42" s="1"/>
  <c r="AQ52" i="4" l="1"/>
  <c r="G62" i="4"/>
  <c r="AQ62" i="4" s="1"/>
  <c r="G63" i="4"/>
  <c r="AQ63" i="4" s="1"/>
  <c r="AQ53" i="4"/>
  <c r="G22" i="13"/>
  <c r="AQ21" i="13" s="1"/>
  <c r="AQ20" i="13"/>
  <c r="G46" i="4"/>
  <c r="G56" i="4" s="1"/>
  <c r="AQ56" i="4" s="1"/>
  <c r="AQ49" i="4"/>
  <c r="G59" i="4"/>
  <c r="AQ59" i="4" s="1"/>
  <c r="AQ37" i="41"/>
  <c r="L46" i="4"/>
  <c r="L56" i="4" s="1"/>
  <c r="AR20" i="13"/>
  <c r="G58" i="4"/>
  <c r="AQ58" i="4" s="1"/>
  <c r="AQ48" i="4"/>
</calcChain>
</file>

<file path=xl/comments1.xml><?xml version="1.0" encoding="utf-8"?>
<comments xmlns="http://schemas.openxmlformats.org/spreadsheetml/2006/main">
  <authors>
    <author>UZ</author>
  </authors>
  <commentList>
    <comment ref="AD15" authorId="0">
      <text>
        <r>
          <rPr>
            <b/>
            <sz val="9"/>
            <color indexed="81"/>
            <rFont val="Tahoma"/>
            <family val="2"/>
            <charset val="238"/>
          </rPr>
          <t>UZ:</t>
        </r>
        <r>
          <rPr>
            <sz val="9"/>
            <color indexed="81"/>
            <rFont val="Tahoma"/>
            <family val="2"/>
            <charset val="238"/>
          </rPr>
          <t xml:space="preserve">
npwy przedmiot</t>
        </r>
      </text>
    </comment>
  </commentList>
</comments>
</file>

<file path=xl/comments2.xml><?xml version="1.0" encoding="utf-8"?>
<comments xmlns="http://schemas.openxmlformats.org/spreadsheetml/2006/main">
  <authors>
    <author>ElaK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38"/>
          </rPr>
          <t>Powinno być 30h tak jak w TP przy Logopedii</t>
        </r>
      </text>
    </comment>
  </commentList>
</comments>
</file>

<file path=xl/comments3.xml><?xml version="1.0" encoding="utf-8"?>
<comments xmlns="http://schemas.openxmlformats.org/spreadsheetml/2006/main">
  <authors>
    <author>AF</author>
  </authors>
  <commentList>
    <comment ref="L7" authorId="0">
      <text>
        <r>
          <rPr>
            <b/>
            <sz val="9"/>
            <color indexed="81"/>
            <rFont val="Tahoma"/>
            <family val="2"/>
            <charset val="238"/>
          </rPr>
          <t>Punkty - wszędzie jest 2</t>
        </r>
      </text>
    </comment>
  </commentList>
</comments>
</file>

<file path=xl/sharedStrings.xml><?xml version="1.0" encoding="utf-8"?>
<sst xmlns="http://schemas.openxmlformats.org/spreadsheetml/2006/main" count="2770" uniqueCount="626">
  <si>
    <t>LP.</t>
  </si>
  <si>
    <t>KOD</t>
  </si>
  <si>
    <t>NAZWA PRZEDMIOTU</t>
  </si>
  <si>
    <t>ECTS</t>
  </si>
  <si>
    <t>W</t>
  </si>
  <si>
    <t>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</si>
  <si>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</si>
  <si>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</si>
  <si>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</si>
  <si>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</si>
  <si>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</si>
  <si>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</si>
  <si>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</si>
  <si>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</si>
  <si>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</si>
  <si>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</si>
  <si>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</si>
  <si>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</si>
  <si>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</si>
  <si>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</si>
  <si>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</si>
  <si>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</si>
  <si>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</si>
  <si>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</si>
  <si>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</si>
  <si>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</si>
  <si>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</si>
  <si>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</si>
  <si>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</si>
  <si>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</si>
  <si>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</si>
  <si>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</si>
  <si>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</si>
  <si>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TYP STUDIÓW:</t>
  </si>
  <si>
    <t>KIERUNEK:</t>
  </si>
  <si>
    <t xml:space="preserve">CZAS TRWANIA </t>
  </si>
  <si>
    <t xml:space="preserve">P E D A G O G I K A             </t>
  </si>
  <si>
    <t>Wprowadzenie do socjologii</t>
  </si>
  <si>
    <t>Wstęp do pedagogiki</t>
  </si>
  <si>
    <t>Teoretyczne podstawy wychowania</t>
  </si>
  <si>
    <t>Wprowadzenie do psychologii</t>
  </si>
  <si>
    <t>E</t>
  </si>
  <si>
    <t>Filozoficzne podstawy pedagogiki</t>
  </si>
  <si>
    <t>Socjologia edukacji</t>
  </si>
  <si>
    <t>Metody i techniki badań pedagogicznych</t>
  </si>
  <si>
    <t>Podstawy dydaktyki ogólnej</t>
  </si>
  <si>
    <t>Pedagogika społeczna</t>
  </si>
  <si>
    <t>Biomedyczne podstawy rozwoju i wychowania</t>
  </si>
  <si>
    <t>Doktryny pedagogiczne</t>
  </si>
  <si>
    <t>Współczesne teorie wychowania</t>
  </si>
  <si>
    <t>Media w edukacji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</si>
  <si>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</si>
  <si>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</si>
  <si>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</si>
  <si>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</si>
  <si>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</si>
  <si>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</si>
  <si>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</si>
  <si>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</si>
  <si>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</si>
  <si>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Wybrane zagadnienia z filozofii i etyki</t>
  </si>
  <si>
    <t>Socjologia mediów</t>
  </si>
  <si>
    <t>Socjologia kultury</t>
  </si>
  <si>
    <t>Pedagogika opiekuńczo-wychowawcza i profilaktyka</t>
  </si>
  <si>
    <t>6 semestrów</t>
  </si>
  <si>
    <t>Zo</t>
  </si>
  <si>
    <t>Techniki komunikacji językowej i kultura mowy</t>
  </si>
  <si>
    <t>Pedagogika zabawy</t>
  </si>
  <si>
    <t>Teorie edukacji kulturalnej</t>
  </si>
  <si>
    <t>Teorie kultury i animacji</t>
  </si>
  <si>
    <t>Techniki komputerowe  w instytucjach kultury</t>
  </si>
  <si>
    <t>Metodyka animacji kultury</t>
  </si>
  <si>
    <t xml:space="preserve">Wiedza o kulturze popularnej </t>
  </si>
  <si>
    <t xml:space="preserve">Instytucje kultury </t>
  </si>
  <si>
    <t xml:space="preserve"> </t>
  </si>
  <si>
    <t>ZO</t>
  </si>
  <si>
    <t>E/ZO</t>
  </si>
  <si>
    <t>Emisja głosu</t>
  </si>
  <si>
    <t>Pedagogika medialna</t>
  </si>
  <si>
    <t>Edytorstwo komputerowe</t>
  </si>
  <si>
    <t>Grafika komputerowa</t>
  </si>
  <si>
    <t>Medialne mechanizmy reklamy</t>
  </si>
  <si>
    <t xml:space="preserve">Multimedialne technologie informacyjne I </t>
  </si>
  <si>
    <t>Teoria komunikowania</t>
  </si>
  <si>
    <t>Multimedialne technologie informacyjne II</t>
  </si>
  <si>
    <t>ZO/ZO</t>
  </si>
  <si>
    <t>Z/ZO</t>
  </si>
  <si>
    <t>Podstawy nauczania matematyki</t>
  </si>
  <si>
    <t>Logopedia</t>
  </si>
  <si>
    <t>Terapia pedagogiczna</t>
  </si>
  <si>
    <t>Niedostosowanie społeczne</t>
  </si>
  <si>
    <t>Metodyka pracy  wychowawczo - opiekuńczej  I</t>
  </si>
  <si>
    <t>Metodyka pracy  wychowawczo - opiekuńczej  II</t>
  </si>
  <si>
    <t>Pedagogika opiekuńcza</t>
  </si>
  <si>
    <t>Biblioterapia</t>
  </si>
  <si>
    <t>Pedagogika rodziny</t>
  </si>
  <si>
    <t xml:space="preserve">Problemy opieki i wychowania w instytucjach  </t>
  </si>
  <si>
    <t>Profilaktyka społeczna</t>
  </si>
  <si>
    <t>Komunikacja i trening interpersonalny</t>
  </si>
  <si>
    <t>Metodyka pracy z rodziną</t>
  </si>
  <si>
    <t>Metodyka pracy w świetlicy</t>
  </si>
  <si>
    <t xml:space="preserve">Metodyka pracy z  dziećmi niedostosowanymi społecznie </t>
  </si>
  <si>
    <t>Praca z dzieckiem niepełnosprawnym</t>
  </si>
  <si>
    <t>Rola i zadania pedagoga szkolnego</t>
  </si>
  <si>
    <t>Diagnoza pedagogiczna</t>
  </si>
  <si>
    <t>Konstruowanie programów profilaktycznych</t>
  </si>
  <si>
    <t>Wybrane problemy prawa rodzinnego</t>
  </si>
  <si>
    <t>Socjoterapia</t>
  </si>
  <si>
    <t>Organizacja zajęć profilaktycznych w środowisku lokalnym</t>
  </si>
  <si>
    <t>Opieka i pomoc osobom starszym</t>
  </si>
  <si>
    <t>Pedagogika resocjalizacyjna</t>
  </si>
  <si>
    <t>Diagnoza resocjalizacyjna</t>
  </si>
  <si>
    <t xml:space="preserve">Pedagogika penitencjarna </t>
  </si>
  <si>
    <t>Poradnictwo i orzecznictwo psychopedagogiczne</t>
  </si>
  <si>
    <t>Komputer w badaniach społecznych</t>
  </si>
  <si>
    <t>Podstawy pracy z rodziną dysfunkcyjną</t>
  </si>
  <si>
    <t>Psychologia kliniczna</t>
  </si>
  <si>
    <t>Wybrane aspekty kryminologii</t>
  </si>
  <si>
    <t>Psychoterapia</t>
  </si>
  <si>
    <t xml:space="preserve">Projekt korekcyjny </t>
  </si>
  <si>
    <t>Pedagogika seksualna</t>
  </si>
  <si>
    <t>Poradnictwo seksualne</t>
  </si>
  <si>
    <t xml:space="preserve">Pedagogika  specjalna </t>
  </si>
  <si>
    <t>Zal</t>
  </si>
  <si>
    <t>Psychologia społeczna i wychowania</t>
  </si>
  <si>
    <t>Psychologia zdrowia i psychopatologia</t>
  </si>
  <si>
    <t>Metodyka terapii uzależnień</t>
  </si>
  <si>
    <t>Przetwarzanie w chmurze</t>
  </si>
  <si>
    <t>x</t>
  </si>
  <si>
    <t>Socjologia rodziny</t>
  </si>
  <si>
    <t>Metodyka edukacji językowej w przedszkolu</t>
  </si>
  <si>
    <t>Metodyka edukacji matematycznej w przedszkolu</t>
  </si>
  <si>
    <t>Metodyka edukacji przyrodniczej i społecznej w przedszkolu</t>
  </si>
  <si>
    <t>Metodyka edukacji polonistycznej w klasach I-III</t>
  </si>
  <si>
    <t>Metodyka edukacji matematycznej w kl. I-III</t>
  </si>
  <si>
    <t>Metodyka edukacji przyrodniczej i społecznej w klasach I-III</t>
  </si>
  <si>
    <t>Metodyka  zajęć komputerowych</t>
  </si>
  <si>
    <t>Psychologia rozwoju człowieka w ciągu życia</t>
  </si>
  <si>
    <t>Wychowanie w różnych religiach i kulturach</t>
  </si>
  <si>
    <t>Projektowanie szkoleń edukacyjnych</t>
  </si>
  <si>
    <t>Współpraca i komunikacja w grupie, instytucji i środowisku</t>
  </si>
  <si>
    <t>Współczesne tendencje w organizacji i kierowaniu placówkami edukacyjnymi</t>
  </si>
  <si>
    <t>Podstawy działalności kuratora sądowego</t>
  </si>
  <si>
    <t>Pedagogiczne zagrożenia medialne i ich profilaktyka</t>
  </si>
  <si>
    <t>pierwszego stopnia</t>
  </si>
  <si>
    <t>Procedury pozyskiwania środków finansowych w edukacji</t>
  </si>
  <si>
    <t>Praktyka pedagogiczna</t>
  </si>
  <si>
    <t>05.9-WP-PEDP-WDP</t>
  </si>
  <si>
    <t>Wprowadzenie do pedeutologii</t>
  </si>
  <si>
    <t>14.2-WP-PEDP-WS</t>
  </si>
  <si>
    <t>14.4-WP-PEDP-WPS</t>
  </si>
  <si>
    <t>05.7-WP-PEDP-HW</t>
  </si>
  <si>
    <t>05.0-WP-PEDP-BIOM</t>
  </si>
  <si>
    <t>05.0-WP-PEDP-WPED</t>
  </si>
  <si>
    <t>05.7-WP-PEDP-TPW</t>
  </si>
  <si>
    <t>08.1-WP-PEDP-FIL</t>
  </si>
  <si>
    <t>14.4-WP-PEDP-PSRO</t>
  </si>
  <si>
    <t>05.0-WP-PEDP-DPED</t>
  </si>
  <si>
    <t>11.3-WP-PEDP-TI</t>
  </si>
  <si>
    <t>05.0-WP-PEDP-FPP</t>
  </si>
  <si>
    <t>05.7-WP-PEDP-WTW</t>
  </si>
  <si>
    <t>05.0-WP-PEDP-PDO</t>
  </si>
  <si>
    <t>05.7-WP-PEDP-PEDS</t>
  </si>
  <si>
    <t>05.9-WP-PEDP-EDSX</t>
  </si>
  <si>
    <t>05.0-WP-PEDP-MWED</t>
  </si>
  <si>
    <t>05.9-WP-PEDP-MBP</t>
  </si>
  <si>
    <t>05.0-WP-PEDP-WTO</t>
  </si>
  <si>
    <t>14.2-WP-PEDP-SE</t>
  </si>
  <si>
    <t>14.2-WP-PEDP-SK</t>
  </si>
  <si>
    <t>14.2-WP-PEDP-SR</t>
  </si>
  <si>
    <t>14.4-WP-PEDP-PZP</t>
  </si>
  <si>
    <t>05.8-WP-PEDP-PSW</t>
  </si>
  <si>
    <t>14.9-WP-PEDP-PPŚF</t>
  </si>
  <si>
    <t xml:space="preserve">05.9-WP-PEDP-REL </t>
  </si>
  <si>
    <t>05.9-WP-PEDP-SZE</t>
  </si>
  <si>
    <t>05.0-WP-PEDP-JZJS</t>
  </si>
  <si>
    <t>05.0-WP-PEDP-WiK</t>
  </si>
  <si>
    <t>05.0-WP-PEDP-PP</t>
  </si>
  <si>
    <t>Taniec w kulturze</t>
  </si>
  <si>
    <t>Fotografia w kulturze</t>
  </si>
  <si>
    <t>Projekt animacyjny</t>
  </si>
  <si>
    <t>Laboratorium teatru</t>
  </si>
  <si>
    <t>Animacja twórczości dziecięcej</t>
  </si>
  <si>
    <t>Moduł specjalności artystycznej*</t>
  </si>
  <si>
    <t>Taniec</t>
  </si>
  <si>
    <t>Taniec I Techniki tańca i ruchu</t>
  </si>
  <si>
    <t>Taniec II Współczesne formy tańca</t>
  </si>
  <si>
    <t>Taniec III Teatr tańca</t>
  </si>
  <si>
    <t>Taniec IV Metodyka pracy z zespołem tanecznym</t>
  </si>
  <si>
    <t>Taniec V - Etiudy taneczne - dyplom artystyczny</t>
  </si>
  <si>
    <t>Taniec VI - Warsztaty taneczno-pedagogiczne</t>
  </si>
  <si>
    <t>Razem</t>
  </si>
  <si>
    <t>Fotografia</t>
  </si>
  <si>
    <t>Fotografia I - Wprowadzenie do sztuki fotografii</t>
  </si>
  <si>
    <t>Fotografia II - Warsztat fotografii cyfrowej</t>
  </si>
  <si>
    <t>Fotografia III - Fotografia w działaniach animacyjnych</t>
  </si>
  <si>
    <t>Fotografia IV - Fotografia dokumentalna i reportażowa</t>
  </si>
  <si>
    <t>Fotografia V - Laboratorium fotografii - dyplom artystyczny</t>
  </si>
  <si>
    <t>Fotografia VI - Warsztaty fotograficzno-pedagogiczne</t>
  </si>
  <si>
    <t>03.9-WP-PEDP-TaWK</t>
  </si>
  <si>
    <t>03.3-WP-PEDP-FwK</t>
  </si>
  <si>
    <t>14.7-WP-PEDP-TKA</t>
  </si>
  <si>
    <t>14.7-WP-PEDP-IK</t>
  </si>
  <si>
    <t>11.3-WP-PEDP-TKIK</t>
  </si>
  <si>
    <t>14.7-WP-PEDP-MAK</t>
  </si>
  <si>
    <t>03.9-WP-PEDP-PrAn</t>
  </si>
  <si>
    <t>03.3-WP-PEDP-LABT</t>
  </si>
  <si>
    <t>03.3-WP-PEDP-ATD</t>
  </si>
  <si>
    <t>14.7-WP-PEDP-PopK</t>
  </si>
  <si>
    <t>14.7-WP-PEDP-TEK</t>
  </si>
  <si>
    <t>03.9-WP-PEDP-TTiR</t>
  </si>
  <si>
    <t>03.9-WP-PEDP-WFT</t>
  </si>
  <si>
    <t>03.9-WP-PEDP-TeTa</t>
  </si>
  <si>
    <t>03.9-WP-PEDP-MPzZT</t>
  </si>
  <si>
    <t>03.9-WP-PEDP-ETArt</t>
  </si>
  <si>
    <t>03.9-WP-PEDP-WTP</t>
  </si>
  <si>
    <t>03.4-WP-PEDP-WdSF</t>
  </si>
  <si>
    <t>03.4-WP-PEDP-WFC</t>
  </si>
  <si>
    <t>03.4-WP-PEDP-FoAn</t>
  </si>
  <si>
    <t>03.4-WP-PEDP-FDOK</t>
  </si>
  <si>
    <t>03.4-WP-PEDP-FoLa</t>
  </si>
  <si>
    <t>03.4-WP-PEDP-WFP</t>
  </si>
  <si>
    <t>15.0-WP-PEDP-TK</t>
  </si>
  <si>
    <t>11.3-WP-PEDP-SZT</t>
  </si>
  <si>
    <t>Systemy zarządzania treścią</t>
  </si>
  <si>
    <t>11.3-WP-PEDP-AKSO</t>
  </si>
  <si>
    <t>Architektura komputera i systemy operacyjne</t>
  </si>
  <si>
    <t>03.4-WP-PEDP-PFT</t>
  </si>
  <si>
    <t>Przekaz filmowy i telewizyjny</t>
  </si>
  <si>
    <t>15.0-WP-PEDP-MKSI</t>
  </si>
  <si>
    <t>Mechanizmy komunikacji społecznej w internecie</t>
  </si>
  <si>
    <t>11.3-WP-PEDP-MT1</t>
  </si>
  <si>
    <t>05.0-WP-PEDP-PZM</t>
  </si>
  <si>
    <t>11.3-WP-PEDP-PC</t>
  </si>
  <si>
    <t>11.3-WP-PEDP-MT2</t>
  </si>
  <si>
    <t>14.2-WP-PEDP-SM</t>
  </si>
  <si>
    <t>11.3-WP-PEDP-TME</t>
  </si>
  <si>
    <t>** Student wybiera przedmioty z oferty, z różnych obszarów (różne kolory), PO JEDNYM Z KAŻDEGO bloku: socjologicznego, psychologicznego i pedagogicznego, tak aby zgromadzić w trzech semestrach 9 pkt ECTS.</t>
  </si>
  <si>
    <t>14.0-WP-PEDP-NS</t>
  </si>
  <si>
    <t>05.0-WP-PEDP-POP</t>
  </si>
  <si>
    <t>05.6-WP-PEDP-BT</t>
  </si>
  <si>
    <t>05.0-WP-PEDP-POWI</t>
  </si>
  <si>
    <t>14.4-WP-PEDP-KiTI</t>
  </si>
  <si>
    <t>05.9-WP-PEDP-PZA</t>
  </si>
  <si>
    <t>05.9-WP-PEDP-DP</t>
  </si>
  <si>
    <t>05.6-WP-PEDP-PZDN</t>
  </si>
  <si>
    <t>05.9-WP-PEDP-MPZR</t>
  </si>
  <si>
    <t>05.0-WP-PEDP-MWO1</t>
  </si>
  <si>
    <t>05.0-WP-PEDP-MWO2</t>
  </si>
  <si>
    <t>05.6-WP-PEDP-TP</t>
  </si>
  <si>
    <t>05.1-WP-PEDP-MPWS</t>
  </si>
  <si>
    <t>05.1-WP-PEDP-RZPS</t>
  </si>
  <si>
    <t>05.9-WP-PEDP-KPP</t>
  </si>
  <si>
    <t>05.6-WP-PEDP-MPDN</t>
  </si>
  <si>
    <t>10.9-WP-PEDP-WPPR</t>
  </si>
  <si>
    <t>14.0-WP-PEDP-OZPS</t>
  </si>
  <si>
    <t>05.0-WP-PEDP-OPS</t>
  </si>
  <si>
    <t>Współczesne problemy socjologii małżeństwa i rodziny</t>
  </si>
  <si>
    <t>Moduł swobodnego wyboru - oferta ogólnouczelniana lub na innym kierunku</t>
  </si>
  <si>
    <t>05.6-WP-PEDP-LGP</t>
  </si>
  <si>
    <t>05.9-WP-PEDP-KŻS</t>
  </si>
  <si>
    <t>05.9-WP-PEDP-PRODP</t>
  </si>
  <si>
    <t>05.6-WP-PEDP-STP</t>
  </si>
  <si>
    <t>14.0-WP-PEDP-PROSP</t>
  </si>
  <si>
    <t>05.6-WP-PED-TPE</t>
  </si>
  <si>
    <t>Język obcy I / II / III</t>
  </si>
  <si>
    <t>Jakość życia, jakość szkoły</t>
  </si>
  <si>
    <t>Podpis Prodziekana ds. Kształcenia</t>
  </si>
  <si>
    <t>na specjalności</t>
  </si>
  <si>
    <t xml:space="preserve">Podpis kierownika jednostki odpowiedzialnej za kształcenie </t>
  </si>
  <si>
    <t>prof. zw. dr hab. Zbigniew Izdebski</t>
  </si>
  <si>
    <t>* Dla specjalności Nowe media w komunikacji społecznej z językiem angielskim - przedmiot realizowany w semestrze pierwszym.</t>
  </si>
  <si>
    <t>15.3-WP-PEDP-RPR</t>
  </si>
  <si>
    <t>15.3-WP-PEDP-MMR</t>
  </si>
  <si>
    <t>05.0-WP-PEDP-SD1                 05.0-WP-PEDP-SD2</t>
  </si>
  <si>
    <t>Seminarium dyplomowe I / II</t>
  </si>
  <si>
    <t>09.0-WP-PEDP-JO1              09.0-WP-PEDP-JO2              09.0-WP-PEDP-JO3</t>
  </si>
  <si>
    <t>14.2-WP-PEDP-WPSMR</t>
  </si>
  <si>
    <t>*Wybór profilu artystycznego po I semestrze:</t>
  </si>
  <si>
    <t>05.6-WP-PEDP-SPEC</t>
  </si>
  <si>
    <t>Wybrane zagadnienia z psychologii klinicznej</t>
  </si>
  <si>
    <t>05.0-WP-PED-PRTO</t>
  </si>
  <si>
    <t>05.1-WP-PEDP-UR1</t>
  </si>
  <si>
    <t>Edukacja artystyczna</t>
  </si>
  <si>
    <t>05.1-WP-PEDP-UR2</t>
  </si>
  <si>
    <t>05.1-WP-PEDP-MZ</t>
  </si>
  <si>
    <t>Muzykowanie zespołowe</t>
  </si>
  <si>
    <t>Taniec dziecięcy z metodyką</t>
  </si>
  <si>
    <t xml:space="preserve">Edukacja teatralna z metodyką </t>
  </si>
  <si>
    <t>Edukacja techniczno-plastyczna</t>
  </si>
  <si>
    <t>E/Zo</t>
  </si>
  <si>
    <t>Emisja i higiena głosu</t>
  </si>
  <si>
    <t>Zo/Zo</t>
  </si>
  <si>
    <t>Wybrane zagadnienia z pedagogiki specjalnej</t>
  </si>
  <si>
    <t>Wprowadzenie do terapii pedagogicznej</t>
  </si>
  <si>
    <t>28.</t>
  </si>
  <si>
    <t>29.</t>
  </si>
  <si>
    <t>Metodyka diagnozy i terapii pedagogicznej II</t>
  </si>
  <si>
    <t>30.</t>
  </si>
  <si>
    <t>Technologie informacyjne*</t>
  </si>
  <si>
    <t>L/S</t>
  </si>
  <si>
    <t>K</t>
  </si>
  <si>
    <t xml:space="preserve">Podpis </t>
  </si>
  <si>
    <t>Prodziekana ds. Kształcenia</t>
  </si>
  <si>
    <t>ć</t>
  </si>
  <si>
    <t>,</t>
  </si>
  <si>
    <t xml:space="preserve">Razem w module </t>
  </si>
  <si>
    <t xml:space="preserve">Pedagogika przedszkolna </t>
  </si>
  <si>
    <t>Podstawy nauczania języka polskiego</t>
  </si>
  <si>
    <t xml:space="preserve">Podstawy wiedzy o przyrodzie  </t>
  </si>
  <si>
    <t>Pedagogika  wczesnoszkolna</t>
  </si>
  <si>
    <t>Projektowanie działań dydaktycznych</t>
  </si>
  <si>
    <t xml:space="preserve">ZO/ZO </t>
  </si>
  <si>
    <t xml:space="preserve">Metodyka i trudności w pracy wychowawczej z dzieckiem </t>
  </si>
  <si>
    <t>Literatura dla dzieci</t>
  </si>
  <si>
    <t xml:space="preserve">Logopedia </t>
  </si>
  <si>
    <t>Edukacja integracyjna i włączająca dzieci niepełnosprawnych  z elementami pedagogiki specjalnej</t>
  </si>
  <si>
    <t>Podstawy terapii pedagogicznej</t>
  </si>
  <si>
    <t>Aktywizowanie ucznia w edukacji wczesnoszkolnej</t>
  </si>
  <si>
    <t>Metody poznawania dziecka</t>
  </si>
  <si>
    <t>Edukacja ekologiczna</t>
  </si>
  <si>
    <t>Edukacja regionalna</t>
  </si>
  <si>
    <t>Muzykoterapia dla dzieci</t>
  </si>
  <si>
    <t>Praktyka w zakresie terapii pedagogicznej</t>
  </si>
  <si>
    <t xml:space="preserve">Metodyka diagnozy i terapii pedagogicznej I </t>
  </si>
  <si>
    <t>05.1-WP-PEDP-PSKL</t>
  </si>
  <si>
    <t>Edukacja muzyczna z metodyką I</t>
  </si>
  <si>
    <t>Edukacja plastyczno-techniczna z metodyką I</t>
  </si>
  <si>
    <t>Edukacja muzyczna z metodyką II</t>
  </si>
  <si>
    <t>Edukacja plastyczno-techniczna z metodyką II</t>
  </si>
  <si>
    <t>Wychowanie fizyczne z metodyką I</t>
  </si>
  <si>
    <t>Wychowanie fizyczne z metodyką II</t>
  </si>
  <si>
    <t>ZOZO</t>
  </si>
  <si>
    <t>05.1-WP-PEDP-EA</t>
  </si>
  <si>
    <t>05.1-WP-PEDP-GiZ1</t>
  </si>
  <si>
    <t>05.1-WP-PEDP-TDzM</t>
  </si>
  <si>
    <t>05.1-WP-PEDP-GI1</t>
  </si>
  <si>
    <t>05.1-WP-PEDP-ETzM</t>
  </si>
  <si>
    <t>05.1-WP-PEDP-ETP</t>
  </si>
  <si>
    <t>Gra na instrumencie II</t>
  </si>
  <si>
    <t>Umuzykalnienie z rytmiką I</t>
  </si>
  <si>
    <t>Umuzykalnienie z rytmiką II</t>
  </si>
  <si>
    <t>Edukacja elementarna i terapia pedagogiczna</t>
  </si>
  <si>
    <t>Edukacja elementarna i wczesne nauczanie języka obcego</t>
  </si>
  <si>
    <t>Edukacja elementarna i wczesna edukacja artystyczna</t>
  </si>
  <si>
    <t>Animacja kultury z profilem artystycznym -– Taniec/Fotografia</t>
  </si>
  <si>
    <t>Moduł specjalnościowy – Pedagogika opiekuńczo-wychowawcza i profilaktyka</t>
  </si>
  <si>
    <t xml:space="preserve">Moduł specjalnościowy – Edukacja elementarna i wczesna edukacja artystyczna </t>
  </si>
  <si>
    <t>05.1-WP-PEDP-MDTP1</t>
  </si>
  <si>
    <t>05.1-WP-PEDP-MDTP2</t>
  </si>
  <si>
    <t>05.1-WP-PEDP-PAWNO</t>
  </si>
  <si>
    <t>Gra na instrumencie I</t>
  </si>
  <si>
    <t>05.1-WP-PEDP-GI2</t>
  </si>
  <si>
    <t>Podstawy nauczania języka obcego*</t>
  </si>
  <si>
    <t>Moduł specjalnościowy – Animacja kultury z profilem artystycznym taniec/fotografia*</t>
  </si>
  <si>
    <t>Zal/ED</t>
  </si>
  <si>
    <t xml:space="preserve">Moduł specjalnościowy – Edukacja elementarna i wczesne nauczanie języka obcego </t>
  </si>
  <si>
    <t xml:space="preserve">Moduł specjalnościowy – Edukacja elementarna i terapia pedagogiczna </t>
  </si>
  <si>
    <t>Pedagogiczne aspekty wczesnego nauczania języka obcego</t>
  </si>
  <si>
    <t xml:space="preserve">Gry i zabawy </t>
  </si>
  <si>
    <t>Moduł specjalnościowy:  Resocjalizacja z przygotowaniem do pracy w służbach mundurowych</t>
  </si>
  <si>
    <t>05.6-WP-PED-PRes</t>
  </si>
  <si>
    <t>05.6-WP-PED-DSp</t>
  </si>
  <si>
    <t>05.9-WP-PED-PRod</t>
  </si>
  <si>
    <t>05.6-WP-PED-PPen</t>
  </si>
  <si>
    <t>12.2-WP-PED-PsK</t>
  </si>
  <si>
    <t>05.6-WP-PED-PRDy</t>
  </si>
  <si>
    <t>05.6-WP-PED-PrKo</t>
  </si>
  <si>
    <t>05.6-WP-PED-DRes</t>
  </si>
  <si>
    <t>05.6-WP-PED-St</t>
  </si>
  <si>
    <t>16.0-WP-PED-Psek</t>
  </si>
  <si>
    <t>05.6-WP-PED-RiT</t>
  </si>
  <si>
    <t>05.6-WP-PED-TP</t>
  </si>
  <si>
    <t>14.4-WP-PED-PsTe</t>
  </si>
  <si>
    <t>11.3-WP-PED-Kbs</t>
  </si>
  <si>
    <t>05.6-WP-PED-PiOP</t>
  </si>
  <si>
    <t>10.0-WP-PED-PrDK</t>
  </si>
  <si>
    <t>10.4-WP-PED-Krym</t>
  </si>
  <si>
    <t>14.2-WP-PED-GTPP</t>
  </si>
  <si>
    <t>Granice tolerancji wobec zachowań patologicznych i przestępczych</t>
  </si>
  <si>
    <t xml:space="preserve">Zo </t>
  </si>
  <si>
    <t>10.4-WP-PED-PPRS</t>
  </si>
  <si>
    <t>Prawne podstawy resocjalizacji i funkcjonowania służb mundurowych</t>
  </si>
  <si>
    <t>05.6-WP-PED-Wik</t>
  </si>
  <si>
    <t>Wiktymologia</t>
  </si>
  <si>
    <t>05.6-WP-PED-ORSP</t>
  </si>
  <si>
    <t>Podstawy oddziaływań resocjalizacyjnych w działalności sądu i policji</t>
  </si>
  <si>
    <t>05.6-WP-PED-MRSZ</t>
  </si>
  <si>
    <t>Metodyka resocjalizacji i podstawy działalności służb mundurowych w środowisku zamkniętym</t>
  </si>
  <si>
    <t>05.6-WP-PED-MRSO</t>
  </si>
  <si>
    <t>Metodyka resocjalizacji i podstawy działalności służb mundurowych w środowisku otwartym</t>
  </si>
  <si>
    <t>05.6-WP-PED-PISM</t>
  </si>
  <si>
    <t>Procedury interwencji służb mundurowych</t>
  </si>
  <si>
    <t>05.6-WP-PED-MIST</t>
  </si>
  <si>
    <t>Metodyka interwencji w sytuacjach trudnych i niebezpiecznych</t>
  </si>
  <si>
    <t>10.4-WP-PED-PPRM</t>
  </si>
  <si>
    <t>Prawne podstawy resocjalizacji i mediacji</t>
  </si>
  <si>
    <t>14.4-WP-PED-PsRK</t>
  </si>
  <si>
    <t>Psychologia rozwiązywania konfliktów</t>
  </si>
  <si>
    <t>Zo/zo</t>
  </si>
  <si>
    <t>05.6-WP-PED-PNiM</t>
  </si>
  <si>
    <t>Podstawy negocjacji i mediacji</t>
  </si>
  <si>
    <t>05.6-WP-PED-MRMZ</t>
  </si>
  <si>
    <t>Metodyka resocjalizacji i mediacji w środowisku zamkniętym</t>
  </si>
  <si>
    <t>05.6-WP-PED-MRMO</t>
  </si>
  <si>
    <t>Metodyka resocjalizacji i mediacji w środowisku otwartym</t>
  </si>
  <si>
    <t>05.6-WP-PED-PIKM</t>
  </si>
  <si>
    <t>Procedury interwencji kryzysowej i mediacji</t>
  </si>
  <si>
    <t>05.6-WP-PED-TUM</t>
  </si>
  <si>
    <t>Trening umiejętności mediacyjnych</t>
  </si>
  <si>
    <t>Resocjalizacja z przygotowaniem do pracy w służbach mundurowych</t>
  </si>
  <si>
    <t>Resocjalizacja z przygotowaniem do mediacji</t>
  </si>
  <si>
    <t>Moduł specjalnościowy – Informatyka szkolna i edukacja medialna</t>
  </si>
  <si>
    <t>5.9-WP-PEDP-MM</t>
  </si>
  <si>
    <t>Mass media</t>
  </si>
  <si>
    <t>03.4-WP-PEDP-PMED</t>
  </si>
  <si>
    <t>11.3-WP-PEDP-SPN</t>
  </si>
  <si>
    <t>Standardowe pakiety narzędziowe</t>
  </si>
  <si>
    <t>05.1-WP-PEDP-EG</t>
  </si>
  <si>
    <t>11.3-WP-PEDP-AISD</t>
  </si>
  <si>
    <t>Algorytmy i struktury danych</t>
  </si>
  <si>
    <t>11.3-WP-PEDP-GKOM</t>
  </si>
  <si>
    <t>05.0-WP-PEDP-TIDT</t>
  </si>
  <si>
    <t>Technologie informacyjne w diagnozie i terapii pedagogicznej</t>
  </si>
  <si>
    <t>11.3-WP-PEDP-EDK</t>
  </si>
  <si>
    <t>05.1-WP-PEDP-DINF</t>
  </si>
  <si>
    <t>Dydaktyka informatyki</t>
  </si>
  <si>
    <t>11.3-WP-PEDP-JP1</t>
  </si>
  <si>
    <t>Języki programowania I</t>
  </si>
  <si>
    <t>11.3-WP-PEDP-SLGE</t>
  </si>
  <si>
    <t>Sieci lokalne i globalne w edukacji</t>
  </si>
  <si>
    <t>03.4-WP-PEDP-WFIL</t>
  </si>
  <si>
    <t>Warsztaty filmowe</t>
  </si>
  <si>
    <t>15.1-WP-PEDP-GDZ</t>
  </si>
  <si>
    <t>Gatunki dziennikarskie</t>
  </si>
  <si>
    <t>Reklama i PR</t>
  </si>
  <si>
    <t>05.1-WP-PEDP-ISM</t>
  </si>
  <si>
    <t>Informatyka szkolna-metodyka</t>
  </si>
  <si>
    <t>E/ZO/ZO</t>
  </si>
  <si>
    <t>11.3-WP-PEDP-JP2</t>
  </si>
  <si>
    <t>Języki programowania II</t>
  </si>
  <si>
    <t>11.3-WP-PEDP-PE</t>
  </si>
  <si>
    <t>Projekt edukacyjny</t>
  </si>
  <si>
    <t>11.3-WP-PEDP-ASPK</t>
  </si>
  <si>
    <t>Administracja szkolnej pracowni komputerowej</t>
  </si>
  <si>
    <t>Technologie mobilne w edukacji</t>
  </si>
  <si>
    <t>*</t>
  </si>
  <si>
    <t>* Przedmiot "Technologie informacyjne" (z modułu podstawowego - semestr 2, za 3 ECTS) ze względu na specyfikę specjalności jest realizowany w semestrze pierwszym.</t>
  </si>
  <si>
    <t>Resocjalizacja  z przygotowaniem do pracy w słuzbach mundurowych</t>
  </si>
  <si>
    <t>05.0-WP-PEDP-EHG</t>
  </si>
  <si>
    <t>dr hab. Grażyna Gajewska, prof. UZ</t>
  </si>
  <si>
    <t>05.0-WP-PEDP-PrOW</t>
  </si>
  <si>
    <t>Praktyka opiekuńczo-wychowawcza w placówkach oświatowych</t>
  </si>
  <si>
    <t>Przedmiot ograniczonego wyboru:</t>
  </si>
  <si>
    <t>05.1-WP-PEDP-EE</t>
  </si>
  <si>
    <t>05.1-WP-PEDP-ER</t>
  </si>
  <si>
    <t>05.1-WP-PEDP-MD</t>
  </si>
  <si>
    <t>05.1-WP-PEDP-MPD</t>
  </si>
  <si>
    <t>05.1-WP-PEDP-AUEW</t>
  </si>
  <si>
    <t>05.1-WP-PEDP-EIDN</t>
  </si>
  <si>
    <t>05.1-WP-PEDP-PNM</t>
  </si>
  <si>
    <t>05.1-WP-PEDP-PP</t>
  </si>
  <si>
    <t>05.1-WP-PEDP-PNJP</t>
  </si>
  <si>
    <t>05.1-WP-PEDP-PWoP</t>
  </si>
  <si>
    <t>05.1-WP-PEDP-MTWPW</t>
  </si>
  <si>
    <t>05.1-WP-PEDP-PW</t>
  </si>
  <si>
    <t>05.1-WP-PEDP-PDD</t>
  </si>
  <si>
    <t>05.1-WP-PEDP-EM1</t>
  </si>
  <si>
    <t>05.1-WP-PEDP-EPT1</t>
  </si>
  <si>
    <t>05.1-WP-PEDP-EM2</t>
  </si>
  <si>
    <t>05.1-WP-PEDP-EPT2</t>
  </si>
  <si>
    <t>05.1-WP-PEDP-MEJwP</t>
  </si>
  <si>
    <t>05.1-WP-PEDP-MEP</t>
  </si>
  <si>
    <t>05.1-WP-PEDP-WFM1</t>
  </si>
  <si>
    <t>05.1-WP-PEDP-WFM2</t>
  </si>
  <si>
    <t>05.1-WP-PEDP-MP2</t>
  </si>
  <si>
    <t>05.1-WP-PEDP-MW2</t>
  </si>
  <si>
    <t>05.1-WP-PEDP-MEWP</t>
  </si>
  <si>
    <t>05.6-WP-PEDP-LG1</t>
  </si>
  <si>
    <t>05.1-WP-PEDP-LDD</t>
  </si>
  <si>
    <t>05.1-WP-PEDP-MW3</t>
  </si>
  <si>
    <t>05.1-WP-PEDP-MP3</t>
  </si>
  <si>
    <t>Historia wychowania i opieki</t>
  </si>
  <si>
    <t xml:space="preserve">Animacja kultury z profilem artystycznym – Taniec/Fotografia         </t>
  </si>
  <si>
    <t>X</t>
  </si>
  <si>
    <t>Razem terapia pedagogiczna</t>
  </si>
  <si>
    <t>Razem edukacja elementarna</t>
  </si>
  <si>
    <t>Moduły specjalnościowe:</t>
  </si>
  <si>
    <t>Edukacja elementarna</t>
  </si>
  <si>
    <t xml:space="preserve">Terapia pedagogiczna </t>
  </si>
  <si>
    <t>Sk</t>
  </si>
  <si>
    <t>SK</t>
  </si>
  <si>
    <t>RAZEM DLA MODUŁU SPECJALNOŚCIOWEGO</t>
  </si>
  <si>
    <t>sSK</t>
  </si>
  <si>
    <t>Wczesna edukacja artystyczna</t>
  </si>
  <si>
    <t xml:space="preserve"> Przedmiot do wyboru:</t>
  </si>
  <si>
    <t>Podstawy nauczania języka obcego</t>
  </si>
  <si>
    <t xml:space="preserve">Resocjalizacja </t>
  </si>
  <si>
    <t>Przygotowanie do pracy w służbach mundurowych</t>
  </si>
  <si>
    <t xml:space="preserve">Razem resocjalizacja </t>
  </si>
  <si>
    <t>Przygotowanie do mediacji</t>
  </si>
  <si>
    <t>Razem przygotowanie do mediacji</t>
  </si>
  <si>
    <t>Razem przygotowanie do pracy w slużbach mundurowych</t>
  </si>
  <si>
    <t>31.</t>
  </si>
  <si>
    <t>35.</t>
  </si>
  <si>
    <t>05.1-WP-PEDP-PRJO</t>
  </si>
  <si>
    <t>Praktyka pedagogiczna z wczesnego nauczania języka angielskiego / niemieckiego (60h)</t>
  </si>
  <si>
    <t xml:space="preserve">Wczesne nauczanie języka obcego </t>
  </si>
  <si>
    <t>32.</t>
  </si>
  <si>
    <t>33.</t>
  </si>
  <si>
    <t>34.</t>
  </si>
  <si>
    <t xml:space="preserve">Dydaktyka wczesnego nauczania języka angielskiego /
Dydaktyka wczesnego nauczania języka niemieckiego </t>
  </si>
  <si>
    <t>05.1-WP-PEDP-PAWNA/
05.1-WP-PEDP-PAWNN</t>
  </si>
  <si>
    <t>Anglojęzyczna literatura dla dzieci z metodyką/
Niemieckojęzyczna literatura dla dzieci z metodyką</t>
  </si>
  <si>
    <t>05.1-WP-PEDP-ALD/
05.1-WP-PEDP-NLD</t>
  </si>
  <si>
    <t>Fonetyka języka angielskiego/
Fonetyka języka niemieckiego</t>
  </si>
  <si>
    <t>05.1-WP-PEDP-FJA/
05.1-WP-PEDP-FJN</t>
  </si>
  <si>
    <t>Gramatyka praktyczna języka angielskiego/
Gramatyka praktyczna języka niemieckiego</t>
  </si>
  <si>
    <t>05.1-WP-PEDP-GPJA/
05.1-WP-PEDP-GPJN</t>
  </si>
  <si>
    <t>Elementy historii i kultury krajów anglojęzycznych/
Elementy historii i kultury krajów niemieckojęzycznych</t>
  </si>
  <si>
    <t>05.1-WP-PEDP-EHKA/
05.1-WP-PEDP-EHKN</t>
  </si>
  <si>
    <t>05.1-WP-PEDP-WMA/
05.1-WP-PEDP-WMN</t>
  </si>
  <si>
    <t>Gry i zabawy w edukacji lingwistycznej A/
Gry i zabawy w edukacji lingwistycznej N</t>
  </si>
  <si>
    <t>05.1-WP-PEDP-GIZA/
05.1-WP-PEDP-GIZN</t>
  </si>
  <si>
    <t>Razem wczesne nauczanie języka obcego</t>
  </si>
  <si>
    <t>Podstawy terapii pedagogicznej*</t>
  </si>
  <si>
    <t>36.</t>
  </si>
  <si>
    <t>RAZEM MODUŁ SPECJALNOŚCIOWY</t>
  </si>
  <si>
    <r>
      <t>05.6-WP-PEDP-PTP</t>
    </r>
    <r>
      <rPr>
        <vertAlign val="superscript"/>
        <sz val="10"/>
        <rFont val="Arial"/>
        <family val="2"/>
        <charset val="238"/>
      </rPr>
      <t>2)</t>
    </r>
  </si>
  <si>
    <r>
      <t>05.6-WP-PEDP-PNJO</t>
    </r>
    <r>
      <rPr>
        <vertAlign val="superscript"/>
        <sz val="10"/>
        <rFont val="Arial"/>
        <family val="2"/>
        <charset val="238"/>
      </rPr>
      <t>3)</t>
    </r>
  </si>
  <si>
    <t>Razem wczesna edukacja artystyczna</t>
  </si>
  <si>
    <t>Razem w planie studiów (bez godzin praktyk realizowanych poza uczelnią):</t>
  </si>
  <si>
    <t>M1</t>
  </si>
  <si>
    <t>M2</t>
  </si>
  <si>
    <t>M3</t>
  </si>
  <si>
    <t>M4</t>
  </si>
  <si>
    <t>M5</t>
  </si>
  <si>
    <t>M6</t>
  </si>
  <si>
    <t>M8</t>
  </si>
  <si>
    <t>M9</t>
  </si>
  <si>
    <t>Informatyka szkolna i edukacja medialna</t>
  </si>
  <si>
    <t>Moduł dyplomowy:</t>
  </si>
  <si>
    <t>Praktyka pedagogiczna 150godz (50+100):</t>
  </si>
  <si>
    <t xml:space="preserve">05.9.W-PED-PeCW   
03.6-WP-PEDP-WoF </t>
  </si>
  <si>
    <t>Pedagogika czasu wolnego/
Wiedza o filmie</t>
  </si>
  <si>
    <t>Moduł podstawowy - obowiązkowy:</t>
  </si>
  <si>
    <t>Moduł rozszerzający, ograniczonego wyboru:**</t>
  </si>
  <si>
    <t xml:space="preserve">dr hab. Bogdan Idzikowski, prof. UZ </t>
  </si>
  <si>
    <t>dr hab. Marzenna Magda-Adamowicz, prof. UZ</t>
  </si>
  <si>
    <t>05.6-WP-PEDP-PNJO</t>
  </si>
  <si>
    <t>05.6-WP-PEDP-PTP</t>
  </si>
  <si>
    <t>Warsztaty metodyczne: piosenka, ruch, teatr i drama w nauczaniu języka angielskiego/ języka niemieckiego</t>
  </si>
  <si>
    <t xml:space="preserve">dr hab. Marzenna Magda-Adamowicz, prof. UZ </t>
  </si>
  <si>
    <t xml:space="preserve"> dr hab. Marzenna Magda-Adamowicz, prof. UZ</t>
  </si>
  <si>
    <t>*Przedmiot wspólny dla "Edukacja elementarna i terapia pedagogiczna" i "Edukacja elementarna i wczesna edukacja artystyczna".</t>
  </si>
  <si>
    <t xml:space="preserve">*Przedmiot wspólny dla "Edukacja elementarna i wczesne nauczanie języka obcego", "Edukacja elementarna i wczesna edukacja artystyczna". </t>
  </si>
  <si>
    <t>2) Przedmiot wspólny dla "Eedukacja elementarna i wczesne nauczanie języka obcego" i "Edukacja elementarna i wczesna edukacja artystyczna".</t>
  </si>
  <si>
    <t>3) Przedmiot wspólny dla "Edukacja elementarna i terapia pedagogiczna" i "Edukacja elementarna i wczesna edukacja artystyczna".</t>
  </si>
  <si>
    <t xml:space="preserve">dr hab. Marek Furmanek, prof. UZ </t>
  </si>
  <si>
    <t>dr hab. Grażyna Miłkowska, prof. UZ</t>
  </si>
  <si>
    <t>Moduł specjalnościowy:  Resocjalizacja z przygotowaniem do mediacji</t>
  </si>
  <si>
    <t xml:space="preserve">Edukacja elementarna i terapia pedagogiczna  </t>
  </si>
  <si>
    <t xml:space="preserve">Edukacja elementarna i wczesne nauczanie języka obcego  </t>
  </si>
  <si>
    <t>05.6-WP-PED-PRiM</t>
  </si>
  <si>
    <t>Pedagogika rodziny i młodzieży</t>
  </si>
  <si>
    <t>05.6-WP-PED-TKInt</t>
  </si>
  <si>
    <t>Trening kompetencji interpersonalnych</t>
  </si>
  <si>
    <t>05.6-WP-PED-PSek</t>
  </si>
  <si>
    <t>Podstawy seksuologii</t>
  </si>
  <si>
    <t>12.2-WP-PED-SKS</t>
  </si>
  <si>
    <t>Seksuologia społeczno-kulturowa</t>
  </si>
  <si>
    <t>Poradnictwo rodzinne i młodzieżowe</t>
  </si>
  <si>
    <t>12.2-WP-PED-PPs</t>
  </si>
  <si>
    <t>Podstawy psychiatrii</t>
  </si>
  <si>
    <t>05.6-WP-PED-SDZDM</t>
  </si>
  <si>
    <t>Specjalistyczna diagnoza zaburzeń u dzieci i młodzieży</t>
  </si>
  <si>
    <t>12.2-WP-PED-PKiP</t>
  </si>
  <si>
    <t>05.6-WP-PED-PPRD</t>
  </si>
  <si>
    <t>05.6-WP-PED-SzEP</t>
  </si>
  <si>
    <t>Socjoterapia z elementami psychoterapii</t>
  </si>
  <si>
    <t>05.6-WP-PED-ER</t>
  </si>
  <si>
    <t>Edukacja rówieśnicza</t>
  </si>
  <si>
    <t>05.6-WP-PED-DPPm</t>
  </si>
  <si>
    <t>Diagnostyka i pomoc przedmedyczna</t>
  </si>
  <si>
    <t>05.6-WP-PED-PrRS</t>
  </si>
  <si>
    <t>Profilatyka i rewitalizacja społeczna</t>
  </si>
  <si>
    <t>05.6-WP-PED-MWdż</t>
  </si>
  <si>
    <t>Metodyka nauczania wychowania do życia w rodzinie</t>
  </si>
  <si>
    <t>05.6-WP-PED-MRiM</t>
  </si>
  <si>
    <t>Mediacje w pracy z rodziną i młodzieżą</t>
  </si>
  <si>
    <t>05.6-WP-PED-WiES</t>
  </si>
  <si>
    <t>Wiktymologia z elementami suicydologii</t>
  </si>
  <si>
    <t>05.6-WP-PED-CiM</t>
  </si>
  <si>
    <t>Coaching i mentoring w pracy z rodziną i młodzieżą</t>
  </si>
  <si>
    <t>05.6-WP-PED-PsP</t>
  </si>
  <si>
    <t>Proseminarium</t>
  </si>
  <si>
    <t>05.6-WP-PED-PrSek</t>
  </si>
  <si>
    <t>14.4-WP-PED-PMMR</t>
  </si>
  <si>
    <t>Psychologia miłości, małżeństwa i rodziny</t>
  </si>
  <si>
    <t>05.6-WP-PED-ArtT</t>
  </si>
  <si>
    <t>Arteterapia</t>
  </si>
  <si>
    <t>05.6-WP-PED-MTUz</t>
  </si>
  <si>
    <t>05.6-WP-PED-MIKr</t>
  </si>
  <si>
    <t>Metodyka interwencji kryzysowej</t>
  </si>
  <si>
    <t>Komputer w badaniach pedagogicznych</t>
  </si>
  <si>
    <t>05.6-WP-PED-DPGr</t>
  </si>
  <si>
    <t>Dynamika procesu grupowego</t>
  </si>
  <si>
    <t>Prawo rodzinne</t>
  </si>
  <si>
    <t>05.6-WP-PED-POPS</t>
  </si>
  <si>
    <t>05.6-WP-PED-PSOP</t>
  </si>
  <si>
    <t>Praca z osobami doświadczającymi i stosującymi przemoc</t>
  </si>
  <si>
    <t>05.6-WP-PED-WPPS</t>
  </si>
  <si>
    <t>Warsztat pracy pedagoga szkolnego</t>
  </si>
  <si>
    <t>05.6-WP-PED-Str</t>
  </si>
  <si>
    <t>Streetworking jako forma pomocy</t>
  </si>
  <si>
    <t>14.2-WP-PED-EPiE</t>
  </si>
  <si>
    <t>Etyka w poradnictwie i edukacji</t>
  </si>
  <si>
    <t>40 godz</t>
  </si>
  <si>
    <t>Praktyka dyplomowa</t>
  </si>
  <si>
    <t>150 godz</t>
  </si>
  <si>
    <t>prof. dr hab. Zbigniew Izdebski</t>
  </si>
  <si>
    <t>Moduł specjalnościowy – Poradnictwo rodzinne i młodzieżowe z edukacją seksualną</t>
  </si>
  <si>
    <t>M7</t>
  </si>
  <si>
    <t>Poradnictwo rodzinne i młodzieżowe z edukacją seksualną</t>
  </si>
  <si>
    <t xml:space="preserve">05.0-WP-PEDP-PROS   </t>
  </si>
  <si>
    <t>05.0-WP-PEDP-PRDS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</si>
</sst>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2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name val="Cambria"/>
      <family val="1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Cambria"/>
      <family val="1"/>
      <charset val="238"/>
    </font>
    <font>
      <sz val="12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36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6" fillId="0" borderId="0"/>
    <xf numFmtId="0" fontId="3" fillId="0" borderId="0"/>
    <xf numFmtId="0" fontId="58" fillId="0" borderId="0"/>
  </cellStyleXfs>
  <cellXfs count="531">
    <xf numFmtId="0" fontId="0" fillId="0" borderId="0" xfId="0"/>
    <xf numFmtId="0" fontId="3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/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6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3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0" fontId="3" fillId="0" borderId="3" xfId="0" applyFont="1" applyBorder="1"/>
    <xf numFmtId="0" fontId="3" fillId="0" borderId="4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0" fontId="14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3" applyFont="1"/>
    <xf numFmtId="0" fontId="1" fillId="0" borderId="0" xfId="3" applyFont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1" fillId="0" borderId="0" xfId="3" applyFont="1" applyBorder="1" applyAlignment="1">
      <alignment horizontal="center"/>
    </xf>
    <xf numFmtId="0" fontId="21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3" fillId="0" borderId="0" xfId="4" applyFont="1"/>
    <xf numFmtId="0" fontId="38" fillId="0" borderId="0" xfId="0" applyFont="1"/>
    <xf numFmtId="0" fontId="5" fillId="0" borderId="1" xfId="4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0" fillId="0" borderId="0" xfId="0" applyFont="1"/>
    <xf numFmtId="0" fontId="17" fillId="0" borderId="0" xfId="0" applyFont="1" applyAlignment="1"/>
    <xf numFmtId="0" fontId="41" fillId="2" borderId="0" xfId="0" applyFont="1" applyFill="1" applyBorder="1" applyAlignment="1">
      <alignment horizontal="right" vertical="center" wrapText="1" indent="2"/>
    </xf>
    <xf numFmtId="0" fontId="41" fillId="2" borderId="0" xfId="0" applyFont="1" applyFill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42" fillId="0" borderId="0" xfId="0" applyFont="1"/>
    <xf numFmtId="0" fontId="2" fillId="0" borderId="0" xfId="0" applyFont="1" applyBorder="1" applyAlignment="1"/>
    <xf numFmtId="0" fontId="39" fillId="0" borderId="0" xfId="3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3" fillId="0" borderId="0" xfId="0" applyFont="1"/>
    <xf numFmtId="0" fontId="44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3" borderId="1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13" fillId="3" borderId="7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/>
    </xf>
    <xf numFmtId="0" fontId="13" fillId="3" borderId="7" xfId="4" applyFont="1" applyFill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3" fillId="0" borderId="7" xfId="4" applyFont="1" applyBorder="1" applyAlignment="1">
      <alignment horizontal="center" vertical="center"/>
    </xf>
    <xf numFmtId="0" fontId="23" fillId="3" borderId="1" xfId="4" applyFont="1" applyFill="1" applyBorder="1" applyAlignment="1">
      <alignment horizontal="center" vertical="center"/>
    </xf>
    <xf numFmtId="0" fontId="23" fillId="3" borderId="7" xfId="4" applyFont="1" applyFill="1" applyBorder="1" applyAlignment="1">
      <alignment horizontal="center" vertical="center"/>
    </xf>
    <xf numFmtId="0" fontId="23" fillId="0" borderId="8" xfId="4" applyFont="1" applyBorder="1" applyAlignment="1">
      <alignment horizontal="center" vertical="center"/>
    </xf>
    <xf numFmtId="0" fontId="23" fillId="3" borderId="8" xfId="4" applyFont="1" applyFill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3" fillId="0" borderId="9" xfId="4" applyFont="1" applyBorder="1" applyAlignment="1">
      <alignment vertical="center" wrapText="1"/>
    </xf>
    <xf numFmtId="0" fontId="13" fillId="0" borderId="1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 wrapText="1"/>
    </xf>
    <xf numFmtId="0" fontId="3" fillId="0" borderId="1" xfId="4" applyFont="1" applyBorder="1" applyAlignment="1">
      <alignment horizontal="left" vertical="center"/>
    </xf>
    <xf numFmtId="0" fontId="19" fillId="2" borderId="1" xfId="4" applyFont="1" applyFill="1" applyBorder="1" applyAlignment="1">
      <alignment horizontal="center" vertical="center" wrapText="1"/>
    </xf>
    <xf numFmtId="0" fontId="44" fillId="2" borderId="1" xfId="4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44" fillId="3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3" fillId="0" borderId="0" xfId="0" applyFont="1" applyAlignment="1"/>
    <xf numFmtId="0" fontId="23" fillId="0" borderId="0" xfId="0" applyFont="1" applyBorder="1" applyAlignment="1"/>
    <xf numFmtId="0" fontId="46" fillId="0" borderId="0" xfId="0" applyFont="1" applyAlignment="1"/>
    <xf numFmtId="0" fontId="1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 shrinkToFi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vertical="center" wrapText="1" shrinkToFit="1"/>
    </xf>
    <xf numFmtId="0" fontId="40" fillId="0" borderId="1" xfId="0" applyFont="1" applyBorder="1" applyAlignment="1">
      <alignment horizontal="center" vertical="center" wrapText="1" shrinkToFit="1"/>
    </xf>
    <xf numFmtId="0" fontId="40" fillId="0" borderId="1" xfId="0" applyFont="1" applyBorder="1" applyAlignment="1">
      <alignment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vertical="center" wrapText="1" shrinkToFit="1"/>
    </xf>
    <xf numFmtId="0" fontId="47" fillId="0" borderId="1" xfId="0" applyFont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0" fontId="48" fillId="0" borderId="1" xfId="0" applyFont="1" applyFill="1" applyBorder="1" applyAlignment="1">
      <alignment vertical="center" wrapText="1" shrinkToFit="1"/>
    </xf>
    <xf numFmtId="0" fontId="48" fillId="0" borderId="1" xfId="0" applyFont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29" fillId="0" borderId="0" xfId="0" applyFont="1"/>
    <xf numFmtId="0" fontId="14" fillId="0" borderId="1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0" fontId="17" fillId="0" borderId="0" xfId="0" applyFont="1" applyFill="1" applyAlignment="1"/>
    <xf numFmtId="0" fontId="17" fillId="0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right" vertical="center" wrapText="1"/>
    </xf>
    <xf numFmtId="0" fontId="14" fillId="0" borderId="4" xfId="0" applyFont="1" applyFill="1" applyBorder="1" applyAlignment="1">
      <alignment horizontal="left" vertical="center"/>
    </xf>
    <xf numFmtId="0" fontId="34" fillId="0" borderId="6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3" fillId="0" borderId="1" xfId="0" applyFont="1" applyBorder="1"/>
    <xf numFmtId="0" fontId="3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3" borderId="10" xfId="0" applyFont="1" applyFill="1" applyBorder="1" applyAlignment="1">
      <alignment vertical="center" wrapText="1"/>
    </xf>
    <xf numFmtId="0" fontId="23" fillId="3" borderId="11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righ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7" fillId="0" borderId="17" xfId="0" applyFont="1" applyBorder="1" applyAlignment="1">
      <alignment horizontal="right" vertical="center" wrapText="1"/>
    </xf>
    <xf numFmtId="0" fontId="48" fillId="0" borderId="17" xfId="0" applyFont="1" applyBorder="1" applyAlignment="1">
      <alignment horizontal="right" vertical="center" wrapText="1"/>
    </xf>
    <xf numFmtId="0" fontId="48" fillId="0" borderId="14" xfId="0" applyFont="1" applyBorder="1" applyAlignment="1">
      <alignment horizontal="right" vertical="center" wrapText="1"/>
    </xf>
    <xf numFmtId="0" fontId="48" fillId="0" borderId="15" xfId="0" applyFont="1" applyBorder="1" applyAlignment="1">
      <alignment horizontal="left" vertical="center" wrapText="1"/>
    </xf>
    <xf numFmtId="0" fontId="48" fillId="0" borderId="15" xfId="0" applyFont="1" applyFill="1" applyBorder="1" applyAlignment="1">
      <alignment vertical="center" wrapText="1" shrinkToFit="1"/>
    </xf>
    <xf numFmtId="0" fontId="48" fillId="0" borderId="15" xfId="0" applyFont="1" applyBorder="1" applyAlignment="1">
      <alignment horizontal="center" vertical="center" wrapText="1"/>
    </xf>
    <xf numFmtId="0" fontId="48" fillId="3" borderId="15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3" borderId="18" xfId="3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0" fontId="3" fillId="3" borderId="21" xfId="3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right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right" vertical="center" wrapText="1"/>
    </xf>
    <xf numFmtId="0" fontId="1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 shrinkToFi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left" vertical="center" wrapText="1"/>
    </xf>
    <xf numFmtId="0" fontId="55" fillId="0" borderId="7" xfId="4" applyFont="1" applyFill="1" applyBorder="1" applyAlignment="1">
      <alignment horizontal="center" vertical="center" wrapText="1"/>
    </xf>
    <xf numFmtId="0" fontId="6" fillId="0" borderId="0" xfId="3" applyFont="1"/>
    <xf numFmtId="0" fontId="13" fillId="2" borderId="7" xfId="3" applyFont="1" applyFill="1" applyBorder="1" applyAlignment="1">
      <alignment horizontal="center" vertical="center" wrapText="1"/>
    </xf>
    <xf numFmtId="0" fontId="37" fillId="2" borderId="7" xfId="3" applyFont="1" applyFill="1" applyBorder="1" applyAlignment="1">
      <alignment horizontal="center" vertical="center" wrapText="1"/>
    </xf>
    <xf numFmtId="0" fontId="13" fillId="3" borderId="7" xfId="3" applyFont="1" applyFill="1" applyBorder="1" applyAlignment="1">
      <alignment horizontal="center" vertical="center" wrapText="1"/>
    </xf>
    <xf numFmtId="0" fontId="37" fillId="3" borderId="7" xfId="3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/>
    </xf>
    <xf numFmtId="0" fontId="13" fillId="4" borderId="1" xfId="3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3" fillId="3" borderId="1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/>
    </xf>
    <xf numFmtId="0" fontId="13" fillId="3" borderId="1" xfId="5" applyFont="1" applyFill="1" applyBorder="1" applyAlignment="1">
      <alignment horizontal="center" vertical="center"/>
    </xf>
    <xf numFmtId="0" fontId="36" fillId="0" borderId="1" xfId="3" applyFont="1" applyBorder="1" applyAlignment="1">
      <alignment horizontal="left"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3" fillId="3" borderId="7" xfId="5" applyFont="1" applyFill="1" applyBorder="1" applyAlignment="1">
      <alignment horizontal="center" vertical="center" wrapText="1"/>
    </xf>
    <xf numFmtId="0" fontId="13" fillId="0" borderId="7" xfId="5" applyFont="1" applyFill="1" applyBorder="1" applyAlignment="1">
      <alignment horizontal="center" vertical="center" wrapText="1"/>
    </xf>
    <xf numFmtId="0" fontId="13" fillId="0" borderId="7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/>
    </xf>
    <xf numFmtId="0" fontId="22" fillId="0" borderId="0" xfId="3" applyFont="1"/>
    <xf numFmtId="0" fontId="36" fillId="0" borderId="0" xfId="3" applyFont="1"/>
    <xf numFmtId="0" fontId="1" fillId="0" borderId="0" xfId="3" applyFont="1" applyAlignment="1">
      <alignment wrapText="1"/>
    </xf>
    <xf numFmtId="0" fontId="40" fillId="0" borderId="1" xfId="5" applyFont="1" applyFill="1" applyBorder="1" applyAlignment="1">
      <alignment horizontal="center" vertical="center" wrapText="1"/>
    </xf>
    <xf numFmtId="0" fontId="56" fillId="0" borderId="1" xfId="5" applyFont="1" applyBorder="1" applyAlignment="1">
      <alignment horizontal="center" vertical="center"/>
    </xf>
    <xf numFmtId="0" fontId="36" fillId="0" borderId="1" xfId="3" applyFont="1" applyBorder="1" applyAlignment="1">
      <alignment horizontal="left" vertical="center" wrapText="1"/>
    </xf>
    <xf numFmtId="0" fontId="36" fillId="4" borderId="1" xfId="3" applyFont="1" applyFill="1" applyBorder="1" applyAlignment="1">
      <alignment horizontal="center" vertical="center" wrapText="1"/>
    </xf>
    <xf numFmtId="0" fontId="36" fillId="0" borderId="1" xfId="3" applyFont="1" applyBorder="1" applyAlignment="1">
      <alignment horizontal="center" vertical="center" wrapText="1"/>
    </xf>
    <xf numFmtId="0" fontId="36" fillId="3" borderId="1" xfId="3" applyFont="1" applyFill="1" applyBorder="1" applyAlignment="1">
      <alignment horizontal="center" vertical="center" wrapText="1"/>
    </xf>
    <xf numFmtId="0" fontId="43" fillId="0" borderId="0" xfId="3" applyFont="1"/>
    <xf numFmtId="0" fontId="40" fillId="3" borderId="1" xfId="5" applyFont="1" applyFill="1" applyBorder="1" applyAlignment="1">
      <alignment horizontal="center" vertical="center" wrapText="1"/>
    </xf>
    <xf numFmtId="0" fontId="23" fillId="4" borderId="1" xfId="5" applyFont="1" applyFill="1" applyBorder="1" applyAlignment="1">
      <alignment horizontal="center" vertical="center"/>
    </xf>
    <xf numFmtId="0" fontId="23" fillId="4" borderId="7" xfId="5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3" fillId="0" borderId="0" xfId="3"/>
    <xf numFmtId="0" fontId="23" fillId="4" borderId="8" xfId="5" applyFont="1" applyFill="1" applyBorder="1" applyAlignment="1">
      <alignment horizontal="center" vertical="center"/>
    </xf>
    <xf numFmtId="1" fontId="18" fillId="0" borderId="0" xfId="3" applyNumberFormat="1" applyFont="1" applyAlignment="1">
      <alignment horizontal="center" vertical="center"/>
    </xf>
    <xf numFmtId="0" fontId="14" fillId="0" borderId="0" xfId="3" applyFont="1" applyBorder="1" applyAlignment="1">
      <alignment vertical="center" wrapText="1"/>
    </xf>
    <xf numFmtId="0" fontId="23" fillId="2" borderId="0" xfId="3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/>
    </xf>
    <xf numFmtId="0" fontId="3" fillId="0" borderId="0" xfId="5" applyFont="1"/>
    <xf numFmtId="0" fontId="3" fillId="0" borderId="0" xfId="3" applyFont="1"/>
    <xf numFmtId="0" fontId="0" fillId="0" borderId="0" xfId="5" applyFont="1"/>
    <xf numFmtId="0" fontId="38" fillId="0" borderId="0" xfId="3" applyFont="1"/>
    <xf numFmtId="0" fontId="42" fillId="0" borderId="0" xfId="3" applyFont="1"/>
    <xf numFmtId="0" fontId="36" fillId="0" borderId="22" xfId="3" applyFont="1" applyBorder="1" applyAlignment="1">
      <alignment horizontal="left" vertical="center"/>
    </xf>
    <xf numFmtId="0" fontId="36" fillId="0" borderId="3" xfId="3" applyFont="1" applyBorder="1" applyAlignment="1">
      <alignment horizontal="left" vertical="center"/>
    </xf>
    <xf numFmtId="0" fontId="36" fillId="0" borderId="23" xfId="3" applyFont="1" applyBorder="1" applyAlignment="1">
      <alignment horizontal="left" vertical="center"/>
    </xf>
    <xf numFmtId="0" fontId="36" fillId="0" borderId="3" xfId="3" applyFont="1" applyBorder="1" applyAlignment="1">
      <alignment vertical="center"/>
    </xf>
    <xf numFmtId="0" fontId="3" fillId="0" borderId="1" xfId="3" applyFont="1" applyBorder="1" applyAlignment="1">
      <alignment vertical="center" wrapText="1"/>
    </xf>
    <xf numFmtId="0" fontId="3" fillId="0" borderId="3" xfId="3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36" fillId="0" borderId="3" xfId="3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0" borderId="1" xfId="5" applyFont="1" applyBorder="1" applyAlignment="1">
      <alignment horizontal="left" vertical="center"/>
    </xf>
    <xf numFmtId="0" fontId="13" fillId="0" borderId="1" xfId="5" applyFont="1" applyBorder="1" applyAlignment="1">
      <alignment vertical="center" wrapText="1"/>
    </xf>
    <xf numFmtId="0" fontId="6" fillId="0" borderId="1" xfId="3" applyFont="1" applyBorder="1" applyAlignment="1">
      <alignment vertical="center"/>
    </xf>
    <xf numFmtId="0" fontId="3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1" fontId="8" fillId="3" borderId="1" xfId="3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8" fillId="0" borderId="0" xfId="3" applyFont="1"/>
    <xf numFmtId="0" fontId="13" fillId="0" borderId="1" xfId="5" applyFont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23" fillId="3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7" xfId="0" applyFont="1" applyFill="1" applyBorder="1" applyAlignment="1">
      <alignment horizontal="center" vertical="center" textRotation="90" wrapText="1"/>
    </xf>
    <xf numFmtId="0" fontId="14" fillId="2" borderId="8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textRotation="90" wrapText="1"/>
    </xf>
    <xf numFmtId="0" fontId="13" fillId="3" borderId="7" xfId="0" applyFont="1" applyFill="1" applyBorder="1" applyAlignment="1">
      <alignment horizontal="center" vertical="center" textRotation="90" wrapText="1"/>
    </xf>
    <xf numFmtId="0" fontId="14" fillId="3" borderId="12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left" vertical="center" wrapText="1"/>
    </xf>
    <xf numFmtId="0" fontId="28" fillId="2" borderId="12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wrapText="1"/>
    </xf>
    <xf numFmtId="0" fontId="23" fillId="3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3" fillId="3" borderId="33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2" fillId="0" borderId="2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8" fillId="0" borderId="29" xfId="0" applyFont="1" applyFill="1" applyBorder="1" applyAlignment="1">
      <alignment horizontal="left" wrapText="1"/>
    </xf>
    <xf numFmtId="0" fontId="28" fillId="0" borderId="8" xfId="0" applyFont="1" applyFill="1" applyBorder="1" applyAlignment="1">
      <alignment horizontal="left" wrapText="1"/>
    </xf>
    <xf numFmtId="0" fontId="3" fillId="0" borderId="15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textRotation="90" wrapText="1"/>
    </xf>
    <xf numFmtId="0" fontId="26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right" vertical="center"/>
    </xf>
    <xf numFmtId="0" fontId="35" fillId="0" borderId="1" xfId="0" applyFont="1" applyBorder="1" applyAlignment="1">
      <alignment horizontal="right" vertical="center"/>
    </xf>
    <xf numFmtId="0" fontId="3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0" fontId="3" fillId="0" borderId="1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45" fillId="2" borderId="1" xfId="0" applyFont="1" applyFill="1" applyBorder="1" applyAlignment="1">
      <alignment horizontal="right" vertical="center" wrapText="1" indent="2"/>
    </xf>
    <xf numFmtId="0" fontId="23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right" vertical="center" wrapText="1" indent="3"/>
    </xf>
    <xf numFmtId="0" fontId="2" fillId="0" borderId="1" xfId="0" applyFont="1" applyBorder="1" applyAlignment="1">
      <alignment horizontal="left" vertical="center"/>
    </xf>
    <xf numFmtId="0" fontId="53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textRotation="90" wrapText="1"/>
    </xf>
    <xf numFmtId="0" fontId="33" fillId="3" borderId="1" xfId="0" applyFont="1" applyFill="1" applyBorder="1" applyAlignment="1">
      <alignment horizontal="center" vertical="center" textRotation="90" wrapText="1"/>
    </xf>
    <xf numFmtId="0" fontId="33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left" vertical="center" wrapText="1"/>
    </xf>
    <xf numFmtId="0" fontId="51" fillId="2" borderId="1" xfId="0" applyFont="1" applyFill="1" applyBorder="1" applyAlignment="1">
      <alignment horizontal="right" vertical="center" wrapText="1" indent="2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right" vertical="center" wrapText="1" indent="2"/>
    </xf>
    <xf numFmtId="0" fontId="41" fillId="2" borderId="1" xfId="0" applyFont="1" applyFill="1" applyBorder="1" applyAlignment="1">
      <alignment horizontal="right" vertical="center" wrapText="1" indent="2"/>
    </xf>
    <xf numFmtId="0" fontId="35" fillId="0" borderId="1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left" vertical="center"/>
    </xf>
    <xf numFmtId="0" fontId="23" fillId="0" borderId="1" xfId="0" applyFont="1" applyBorder="1" applyAlignment="1">
      <alignment horizontal="right" vertical="center"/>
    </xf>
    <xf numFmtId="0" fontId="50" fillId="0" borderId="7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6" fillId="0" borderId="23" xfId="4" applyFont="1" applyFill="1" applyBorder="1" applyAlignment="1">
      <alignment horizontal="right" vertical="center" indent="1"/>
    </xf>
    <xf numFmtId="0" fontId="26" fillId="0" borderId="6" xfId="4" applyFont="1" applyFill="1" applyBorder="1" applyAlignment="1">
      <alignment horizontal="right" vertical="center" indent="1"/>
    </xf>
    <xf numFmtId="0" fontId="26" fillId="0" borderId="9" xfId="4" applyFont="1" applyFill="1" applyBorder="1" applyAlignment="1">
      <alignment horizontal="right" vertical="center" indent="1"/>
    </xf>
    <xf numFmtId="0" fontId="10" fillId="0" borderId="22" xfId="4" applyFont="1" applyBorder="1" applyAlignment="1">
      <alignment horizontal="right" indent="1"/>
    </xf>
    <xf numFmtId="0" fontId="10" fillId="0" borderId="2" xfId="4" applyFont="1" applyBorder="1" applyAlignment="1">
      <alignment horizontal="right" indent="1"/>
    </xf>
    <xf numFmtId="0" fontId="10" fillId="0" borderId="34" xfId="4" applyFont="1" applyBorder="1" applyAlignment="1">
      <alignment horizontal="right" indent="1"/>
    </xf>
    <xf numFmtId="0" fontId="3" fillId="0" borderId="7" xfId="4" applyFont="1" applyBorder="1" applyAlignment="1">
      <alignment horizontal="center" vertical="center"/>
    </xf>
    <xf numFmtId="0" fontId="3" fillId="0" borderId="8" xfId="4" applyFont="1" applyBorder="1" applyAlignment="1"/>
    <xf numFmtId="0" fontId="23" fillId="3" borderId="1" xfId="4" applyFont="1" applyFill="1" applyBorder="1" applyAlignment="1">
      <alignment horizontal="center" vertical="center"/>
    </xf>
    <xf numFmtId="0" fontId="23" fillId="0" borderId="1" xfId="0" applyFont="1" applyBorder="1" applyAlignment="1">
      <alignment horizontal="right" vertical="center" wrapText="1"/>
    </xf>
    <xf numFmtId="0" fontId="23" fillId="0" borderId="1" xfId="4" applyFont="1" applyBorder="1" applyAlignment="1"/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/>
    <xf numFmtId="0" fontId="26" fillId="0" borderId="1" xfId="4" applyFont="1" applyFill="1" applyBorder="1" applyAlignment="1">
      <alignment horizontal="right" vertical="center" indent="1"/>
    </xf>
    <xf numFmtId="0" fontId="10" fillId="0" borderId="1" xfId="4" applyFont="1" applyBorder="1" applyAlignment="1">
      <alignment horizontal="right" indent="1"/>
    </xf>
    <xf numFmtId="0" fontId="53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left"/>
    </xf>
    <xf numFmtId="0" fontId="14" fillId="0" borderId="1" xfId="4" applyFont="1" applyFill="1" applyBorder="1" applyAlignment="1">
      <alignment horizontal="right" vertical="center" indent="1"/>
    </xf>
    <xf numFmtId="0" fontId="3" fillId="0" borderId="1" xfId="4" applyFont="1" applyBorder="1" applyAlignment="1">
      <alignment horizontal="right" indent="1"/>
    </xf>
    <xf numFmtId="0" fontId="17" fillId="0" borderId="0" xfId="0" applyFont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2" fillId="0" borderId="27" xfId="3" applyFont="1" applyBorder="1" applyAlignment="1">
      <alignment horizontal="left"/>
    </xf>
    <xf numFmtId="0" fontId="5" fillId="0" borderId="0" xfId="3" applyFont="1" applyBorder="1" applyAlignment="1">
      <alignment horizontal="left"/>
    </xf>
    <xf numFmtId="0" fontId="13" fillId="2" borderId="1" xfId="3" applyFon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center" vertical="center" wrapText="1"/>
    </xf>
    <xf numFmtId="0" fontId="14" fillId="2" borderId="7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textRotation="90" wrapText="1"/>
    </xf>
    <xf numFmtId="0" fontId="13" fillId="2" borderId="7" xfId="3" applyFont="1" applyFill="1" applyBorder="1" applyAlignment="1">
      <alignment horizontal="center" vertical="center" textRotation="90" wrapText="1"/>
    </xf>
    <xf numFmtId="0" fontId="13" fillId="3" borderId="1" xfId="3" applyFont="1" applyFill="1" applyBorder="1" applyAlignment="1">
      <alignment horizontal="center" vertical="center" textRotation="90" wrapText="1"/>
    </xf>
    <xf numFmtId="0" fontId="13" fillId="3" borderId="7" xfId="3" applyFont="1" applyFill="1" applyBorder="1" applyAlignment="1">
      <alignment horizontal="center" vertical="center" textRotation="90" wrapText="1"/>
    </xf>
    <xf numFmtId="0" fontId="13" fillId="3" borderId="1" xfId="3" applyFont="1" applyFill="1" applyBorder="1" applyAlignment="1">
      <alignment horizontal="center" vertical="center" wrapText="1"/>
    </xf>
    <xf numFmtId="0" fontId="13" fillId="3" borderId="7" xfId="3" applyFont="1" applyFill="1" applyBorder="1" applyAlignment="1">
      <alignment horizontal="center" vertical="center" wrapText="1"/>
    </xf>
    <xf numFmtId="0" fontId="23" fillId="4" borderId="1" xfId="5" applyFont="1" applyFill="1" applyBorder="1" applyAlignment="1">
      <alignment horizontal="center" vertical="center"/>
    </xf>
    <xf numFmtId="0" fontId="26" fillId="0" borderId="23" xfId="5" applyFont="1" applyFill="1" applyBorder="1" applyAlignment="1">
      <alignment horizontal="right" vertical="center" indent="1"/>
    </xf>
    <xf numFmtId="0" fontId="26" fillId="0" borderId="6" xfId="5" applyFont="1" applyFill="1" applyBorder="1" applyAlignment="1">
      <alignment horizontal="right" vertical="center" indent="1"/>
    </xf>
    <xf numFmtId="0" fontId="26" fillId="0" borderId="36" xfId="5" applyFont="1" applyFill="1" applyBorder="1" applyAlignment="1">
      <alignment horizontal="right" vertical="center" indent="1"/>
    </xf>
    <xf numFmtId="0" fontId="10" fillId="0" borderId="22" xfId="5" applyFont="1" applyBorder="1" applyAlignment="1">
      <alignment horizontal="right" indent="1"/>
    </xf>
    <xf numFmtId="0" fontId="10" fillId="0" borderId="2" xfId="5" applyFont="1" applyBorder="1" applyAlignment="1">
      <alignment horizontal="right" indent="1"/>
    </xf>
    <xf numFmtId="0" fontId="10" fillId="0" borderId="34" xfId="5" applyFont="1" applyBorder="1" applyAlignment="1">
      <alignment horizontal="right" indent="1"/>
    </xf>
    <xf numFmtId="0" fontId="3" fillId="4" borderId="7" xfId="5" applyFont="1" applyFill="1" applyBorder="1" applyAlignment="1">
      <alignment horizontal="center" vertical="center"/>
    </xf>
    <xf numFmtId="0" fontId="3" fillId="4" borderId="8" xfId="5" applyFont="1" applyFill="1" applyBorder="1" applyAlignment="1"/>
    <xf numFmtId="0" fontId="6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7">
    <cellStyle name="Dziesiętny" xfId="1" builtinId="3"/>
    <cellStyle name="Dziesiętny 2" xfId="2"/>
    <cellStyle name="Normalny" xfId="0" builtinId="0"/>
    <cellStyle name="Normalny 2" xfId="3"/>
    <cellStyle name="Normalny 3" xfId="4"/>
    <cellStyle name="Normalny 3 2" xfId="5"/>
    <cellStyle name="Normalny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8"/>
  <sheetViews>
    <sheetView topLeftCell="A31" zoomScale="70" zoomScaleNormal="70" zoomScaleSheetLayoutView="74" zoomScalePageLayoutView="60" workbookViewId="0">
      <selection activeCell="M57" sqref="M57:P57"/>
    </sheetView>
  </sheetViews>
  <sheetFormatPr defaultRowHeight="12.5" outlineLevelRow="1" x14ac:dyDescent="0.25"/>
  <cols>
    <col min="1" max="1" width="4.81640625" customWidth="1"/>
    <col min="2" max="2" width="23.1796875" customWidth="1"/>
    <col min="3" max="3" width="38.26953125" customWidth="1"/>
    <col min="4" max="4" width="9.7265625" customWidth="1"/>
    <col min="5" max="5" width="7.26953125" customWidth="1"/>
    <col min="6" max="6" width="7.7265625" customWidth="1"/>
    <col min="7" max="10" width="4.1796875" customWidth="1"/>
    <col min="11" max="11" width="7.7265625" customWidth="1"/>
    <col min="12" max="12" width="7" customWidth="1"/>
    <col min="13" max="16" width="4.1796875" customWidth="1"/>
    <col min="17" max="17" width="7.7265625" customWidth="1"/>
    <col min="18" max="18" width="9.54296875" bestFit="1" customWidth="1"/>
    <col min="19" max="22" width="4.453125" customWidth="1"/>
    <col min="23" max="24" width="7.7265625" customWidth="1"/>
    <col min="25" max="28" width="4.453125" customWidth="1"/>
    <col min="29" max="29" width="7.7265625" customWidth="1"/>
    <col min="30" max="30" width="9.54296875" bestFit="1" customWidth="1"/>
    <col min="31" max="34" width="4.453125" customWidth="1"/>
    <col min="35" max="35" width="7.7265625" customWidth="1"/>
    <col min="36" max="36" width="7.453125" customWidth="1"/>
    <col min="37" max="40" width="4.453125" customWidth="1"/>
    <col min="41" max="41" width="7.7265625" customWidth="1"/>
    <col min="42" max="42" width="7.54296875" customWidth="1"/>
    <col min="43" max="43" width="6.81640625" customWidth="1"/>
    <col min="44" max="44" width="7" customWidth="1"/>
    <col min="45" max="45" width="6.26953125" customWidth="1"/>
    <col min="46" max="46" width="2" bestFit="1" customWidth="1"/>
  </cols>
  <sheetData>
    <row r="1" spans="1:47" ht="15.5" x14ac:dyDescent="0.35">
      <c r="A1" s="398"/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  <c r="AQ1" s="157"/>
    </row>
    <row r="2" spans="1:47" ht="17.5" x14ac:dyDescent="0.35">
      <c r="A2" s="422" t="s">
        <v>34</v>
      </c>
      <c r="B2" s="422"/>
      <c r="C2" s="202" t="s">
        <v>36</v>
      </c>
      <c r="D2" s="15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59"/>
      <c r="AG2" s="159"/>
      <c r="AH2" s="159"/>
      <c r="AI2" s="159"/>
      <c r="AJ2" s="159"/>
      <c r="AK2" s="159"/>
      <c r="AL2" s="1"/>
      <c r="AM2" s="1"/>
      <c r="AN2" s="1"/>
      <c r="AO2" s="1"/>
      <c r="AP2" s="1"/>
      <c r="AQ2" s="1"/>
      <c r="AT2" s="4"/>
    </row>
    <row r="3" spans="1:47" x14ac:dyDescent="0.25">
      <c r="A3" s="422" t="s">
        <v>33</v>
      </c>
      <c r="B3" s="422"/>
      <c r="C3" s="1" t="s">
        <v>144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7" x14ac:dyDescent="0.25">
      <c r="A4" s="423" t="s">
        <v>35</v>
      </c>
      <c r="B4" s="423"/>
      <c r="C4" s="1" t="s">
        <v>64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7" ht="13" x14ac:dyDescent="0.25">
      <c r="A5" s="402" t="s">
        <v>0</v>
      </c>
      <c r="B5" s="404" t="s">
        <v>1</v>
      </c>
      <c r="C5" s="402" t="s">
        <v>2</v>
      </c>
      <c r="D5" s="407" t="s">
        <v>51</v>
      </c>
      <c r="E5" s="407" t="s">
        <v>3</v>
      </c>
      <c r="F5" s="402" t="s">
        <v>52</v>
      </c>
      <c r="G5" s="404" t="s">
        <v>54</v>
      </c>
      <c r="H5" s="404"/>
      <c r="I5" s="404"/>
      <c r="J5" s="404"/>
      <c r="K5" s="404"/>
      <c r="L5" s="404"/>
      <c r="M5" s="406" t="s">
        <v>55</v>
      </c>
      <c r="N5" s="406"/>
      <c r="O5" s="406"/>
      <c r="P5" s="406"/>
      <c r="Q5" s="406"/>
      <c r="R5" s="406"/>
      <c r="S5" s="404" t="s">
        <v>56</v>
      </c>
      <c r="T5" s="404"/>
      <c r="U5" s="404"/>
      <c r="V5" s="404"/>
      <c r="W5" s="404"/>
      <c r="X5" s="404"/>
      <c r="Y5" s="406" t="s">
        <v>57</v>
      </c>
      <c r="Z5" s="406"/>
      <c r="AA5" s="406"/>
      <c r="AB5" s="406"/>
      <c r="AC5" s="406"/>
      <c r="AD5" s="406"/>
      <c r="AE5" s="404" t="s">
        <v>58</v>
      </c>
      <c r="AF5" s="404"/>
      <c r="AG5" s="404"/>
      <c r="AH5" s="404"/>
      <c r="AI5" s="404"/>
      <c r="AJ5" s="404"/>
      <c r="AK5" s="406" t="s">
        <v>59</v>
      </c>
      <c r="AL5" s="406"/>
      <c r="AM5" s="406"/>
      <c r="AN5" s="406"/>
      <c r="AO5" s="406"/>
      <c r="AP5" s="406"/>
      <c r="AQ5" s="160" t="s">
        <v>490</v>
      </c>
      <c r="AR5" s="2"/>
    </row>
    <row r="6" spans="1:47" ht="17.149999999999999" customHeight="1" x14ac:dyDescent="0.25">
      <c r="A6" s="402"/>
      <c r="B6" s="404"/>
      <c r="C6" s="402"/>
      <c r="D6" s="407"/>
      <c r="E6" s="407"/>
      <c r="F6" s="402"/>
      <c r="G6" s="402" t="s">
        <v>53</v>
      </c>
      <c r="H6" s="402"/>
      <c r="I6" s="402"/>
      <c r="J6" s="402"/>
      <c r="K6" s="402" t="s">
        <v>52</v>
      </c>
      <c r="L6" s="407" t="s">
        <v>3</v>
      </c>
      <c r="M6" s="400" t="s">
        <v>53</v>
      </c>
      <c r="N6" s="400"/>
      <c r="O6" s="400"/>
      <c r="P6" s="400"/>
      <c r="Q6" s="400" t="s">
        <v>52</v>
      </c>
      <c r="R6" s="413" t="s">
        <v>3</v>
      </c>
      <c r="S6" s="402" t="s">
        <v>53</v>
      </c>
      <c r="T6" s="402"/>
      <c r="U6" s="402"/>
      <c r="V6" s="402"/>
      <c r="W6" s="402" t="s">
        <v>52</v>
      </c>
      <c r="X6" s="407" t="s">
        <v>3</v>
      </c>
      <c r="Y6" s="400" t="s">
        <v>53</v>
      </c>
      <c r="Z6" s="400"/>
      <c r="AA6" s="400"/>
      <c r="AB6" s="400"/>
      <c r="AC6" s="400" t="s">
        <v>52</v>
      </c>
      <c r="AD6" s="413" t="s">
        <v>3</v>
      </c>
      <c r="AE6" s="402" t="s">
        <v>53</v>
      </c>
      <c r="AF6" s="402"/>
      <c r="AG6" s="402"/>
      <c r="AH6" s="402"/>
      <c r="AI6" s="402" t="s">
        <v>52</v>
      </c>
      <c r="AJ6" s="407" t="s">
        <v>3</v>
      </c>
      <c r="AK6" s="400" t="s">
        <v>53</v>
      </c>
      <c r="AL6" s="400"/>
      <c r="AM6" s="400"/>
      <c r="AN6" s="400"/>
      <c r="AO6" s="400" t="s">
        <v>52</v>
      </c>
      <c r="AP6" s="413" t="s">
        <v>3</v>
      </c>
      <c r="AQ6" s="161"/>
    </row>
    <row r="7" spans="1:47" ht="17.25" customHeight="1" thickBot="1" x14ac:dyDescent="0.3">
      <c r="A7" s="403"/>
      <c r="B7" s="405"/>
      <c r="C7" s="403"/>
      <c r="D7" s="408"/>
      <c r="E7" s="408" t="s">
        <v>3</v>
      </c>
      <c r="F7" s="403" t="s">
        <v>52</v>
      </c>
      <c r="G7" s="162" t="s">
        <v>4</v>
      </c>
      <c r="H7" s="163" t="s">
        <v>5</v>
      </c>
      <c r="I7" s="163" t="s">
        <v>301</v>
      </c>
      <c r="J7" s="163" t="s">
        <v>300</v>
      </c>
      <c r="K7" s="403"/>
      <c r="L7" s="408"/>
      <c r="M7" s="164" t="s">
        <v>4</v>
      </c>
      <c r="N7" s="149" t="s">
        <v>5</v>
      </c>
      <c r="O7" s="149" t="s">
        <v>301</v>
      </c>
      <c r="P7" s="149" t="s">
        <v>300</v>
      </c>
      <c r="Q7" s="401"/>
      <c r="R7" s="414"/>
      <c r="S7" s="162" t="s">
        <v>4</v>
      </c>
      <c r="T7" s="163" t="s">
        <v>5</v>
      </c>
      <c r="U7" s="163" t="s">
        <v>301</v>
      </c>
      <c r="V7" s="163" t="s">
        <v>300</v>
      </c>
      <c r="W7" s="403"/>
      <c r="X7" s="408"/>
      <c r="Y7" s="164" t="s">
        <v>4</v>
      </c>
      <c r="Z7" s="149" t="s">
        <v>5</v>
      </c>
      <c r="AA7" s="149" t="s">
        <v>301</v>
      </c>
      <c r="AB7" s="149" t="s">
        <v>300</v>
      </c>
      <c r="AC7" s="401"/>
      <c r="AD7" s="414"/>
      <c r="AE7" s="162" t="s">
        <v>4</v>
      </c>
      <c r="AF7" s="163" t="s">
        <v>5</v>
      </c>
      <c r="AG7" s="163" t="s">
        <v>301</v>
      </c>
      <c r="AH7" s="163" t="s">
        <v>300</v>
      </c>
      <c r="AI7" s="403"/>
      <c r="AJ7" s="408"/>
      <c r="AK7" s="164" t="s">
        <v>4</v>
      </c>
      <c r="AL7" s="149" t="s">
        <v>5</v>
      </c>
      <c r="AM7" s="149" t="s">
        <v>301</v>
      </c>
      <c r="AN7" s="149" t="s">
        <v>300</v>
      </c>
      <c r="AO7" s="401"/>
      <c r="AP7" s="414"/>
      <c r="AQ7" s="165"/>
      <c r="AR7" s="2"/>
      <c r="AS7" s="2"/>
      <c r="AT7" s="2"/>
    </row>
    <row r="8" spans="1:47" s="3" customFormat="1" ht="20.5" customHeight="1" x14ac:dyDescent="0.35">
      <c r="A8" s="416" t="s">
        <v>545</v>
      </c>
      <c r="B8" s="417"/>
      <c r="C8" s="417"/>
      <c r="D8" s="298">
        <f>SUM(D9:D28)</f>
        <v>453</v>
      </c>
      <c r="E8" s="280">
        <f>SUM(E9:E28)</f>
        <v>72</v>
      </c>
      <c r="F8" s="299"/>
      <c r="G8" s="412">
        <f>SUM(G9:J28)</f>
        <v>135</v>
      </c>
      <c r="H8" s="412"/>
      <c r="I8" s="412"/>
      <c r="J8" s="412"/>
      <c r="K8" s="280"/>
      <c r="L8" s="280">
        <f>SUM(L9:L28)</f>
        <v>24</v>
      </c>
      <c r="M8" s="415">
        <f>SUM(M9:P28)</f>
        <v>117</v>
      </c>
      <c r="N8" s="415"/>
      <c r="O8" s="415"/>
      <c r="P8" s="415"/>
      <c r="Q8" s="300"/>
      <c r="R8" s="300">
        <f>SUM(R9:R28)</f>
        <v>18</v>
      </c>
      <c r="S8" s="412">
        <f>SUM(S9:V28)</f>
        <v>111</v>
      </c>
      <c r="T8" s="412"/>
      <c r="U8" s="412"/>
      <c r="V8" s="412"/>
      <c r="W8" s="280"/>
      <c r="X8" s="280">
        <f>SUM(X9:X28)</f>
        <v>15</v>
      </c>
      <c r="Y8" s="415">
        <f>SUM(Y9:AB28)</f>
        <v>36</v>
      </c>
      <c r="Z8" s="415"/>
      <c r="AA8" s="415"/>
      <c r="AB8" s="415"/>
      <c r="AC8" s="300"/>
      <c r="AD8" s="300">
        <f>SUM(AD9:AD28)</f>
        <v>6</v>
      </c>
      <c r="AE8" s="412">
        <f>SUM(AE9:AH28)</f>
        <v>36</v>
      </c>
      <c r="AF8" s="412"/>
      <c r="AG8" s="412"/>
      <c r="AH8" s="412"/>
      <c r="AI8" s="280"/>
      <c r="AJ8" s="280">
        <f>SUM(AJ9:AJ28)</f>
        <v>6</v>
      </c>
      <c r="AK8" s="415">
        <f>SUM(AK9:AN28)</f>
        <v>18</v>
      </c>
      <c r="AL8" s="415"/>
      <c r="AM8" s="415"/>
      <c r="AN8" s="415"/>
      <c r="AO8" s="300"/>
      <c r="AP8" s="301">
        <f>SUM(AP9:AP28)</f>
        <v>3</v>
      </c>
      <c r="AQ8" s="165">
        <f>G8+M8+S8+Y8+AE8+AK8</f>
        <v>453</v>
      </c>
      <c r="AT8"/>
      <c r="AU8"/>
    </row>
    <row r="9" spans="1:47" s="8" customFormat="1" ht="33" customHeight="1" outlineLevel="1" x14ac:dyDescent="0.25">
      <c r="A9" s="302" t="s">
        <v>6</v>
      </c>
      <c r="B9" s="166" t="s">
        <v>149</v>
      </c>
      <c r="C9" s="167" t="s">
        <v>37</v>
      </c>
      <c r="D9" s="29">
        <f>SUM(G9:J9, M9:P9, S9:V9,Y9:AB9,AE9:AH9,AK9:AN9)</f>
        <v>18</v>
      </c>
      <c r="E9" s="18">
        <f>L9+R9+X9+AD9+AJ9+AP9</f>
        <v>3</v>
      </c>
      <c r="F9" s="18" t="s">
        <v>75</v>
      </c>
      <c r="G9" s="29">
        <v>18</v>
      </c>
      <c r="H9" s="29"/>
      <c r="I9" s="29"/>
      <c r="J9" s="29"/>
      <c r="K9" s="18" t="s">
        <v>75</v>
      </c>
      <c r="L9" s="29">
        <v>3</v>
      </c>
      <c r="M9" s="37"/>
      <c r="N9" s="37"/>
      <c r="O9" s="37"/>
      <c r="P9" s="37"/>
      <c r="Q9" s="37"/>
      <c r="R9" s="37"/>
      <c r="S9" s="29"/>
      <c r="T9" s="29"/>
      <c r="U9" s="29"/>
      <c r="V9" s="29"/>
      <c r="W9" s="29"/>
      <c r="X9" s="29"/>
      <c r="Y9" s="37"/>
      <c r="Z9" s="37"/>
      <c r="AA9" s="37"/>
      <c r="AB9" s="37"/>
      <c r="AC9" s="37"/>
      <c r="AD9" s="37"/>
      <c r="AE9" s="29"/>
      <c r="AF9" s="29"/>
      <c r="AG9" s="29"/>
      <c r="AH9" s="29"/>
      <c r="AI9" s="29"/>
      <c r="AJ9" s="29"/>
      <c r="AK9" s="37"/>
      <c r="AL9" s="37"/>
      <c r="AM9" s="37"/>
      <c r="AN9" s="37"/>
      <c r="AO9" s="37"/>
      <c r="AP9" s="303"/>
      <c r="AQ9" s="168"/>
    </row>
    <row r="10" spans="1:47" s="8" customFormat="1" ht="33" customHeight="1" outlineLevel="1" x14ac:dyDescent="0.25">
      <c r="A10" s="302" t="s">
        <v>7</v>
      </c>
      <c r="B10" s="166" t="s">
        <v>150</v>
      </c>
      <c r="C10" s="167" t="s">
        <v>40</v>
      </c>
      <c r="D10" s="29">
        <f>SUM(G10:J10, M10:P10, S10:V10,Y10:AB10,AE10:AH10,AK10:AN10)</f>
        <v>18</v>
      </c>
      <c r="E10" s="18">
        <f t="shared" ref="E10:E44" si="0">L10+R10+X10+AD10+AJ10+AP10</f>
        <v>3</v>
      </c>
      <c r="F10" s="18" t="s">
        <v>75</v>
      </c>
      <c r="G10" s="40">
        <v>18</v>
      </c>
      <c r="H10" s="40"/>
      <c r="I10" s="40"/>
      <c r="J10" s="40"/>
      <c r="K10" s="18" t="s">
        <v>75</v>
      </c>
      <c r="L10" s="40">
        <v>3</v>
      </c>
      <c r="M10" s="198"/>
      <c r="N10" s="198"/>
      <c r="O10" s="198"/>
      <c r="P10" s="198"/>
      <c r="Q10" s="198"/>
      <c r="R10" s="198"/>
      <c r="S10" s="40"/>
      <c r="T10" s="40"/>
      <c r="U10" s="40"/>
      <c r="V10" s="40"/>
      <c r="W10" s="40"/>
      <c r="X10" s="40"/>
      <c r="Y10" s="198"/>
      <c r="Z10" s="198"/>
      <c r="AA10" s="198"/>
      <c r="AB10" s="198"/>
      <c r="AC10" s="198"/>
      <c r="AD10" s="198"/>
      <c r="AE10" s="40"/>
      <c r="AF10" s="40"/>
      <c r="AG10" s="40"/>
      <c r="AH10" s="40"/>
      <c r="AI10" s="40"/>
      <c r="AJ10" s="40"/>
      <c r="AK10" s="198"/>
      <c r="AL10" s="198"/>
      <c r="AM10" s="198"/>
      <c r="AN10" s="198"/>
      <c r="AO10" s="198"/>
      <c r="AP10" s="282"/>
      <c r="AQ10" s="169"/>
    </row>
    <row r="11" spans="1:47" s="8" customFormat="1" ht="33" customHeight="1" outlineLevel="1" x14ac:dyDescent="0.25">
      <c r="A11" s="302" t="s">
        <v>8</v>
      </c>
      <c r="B11" s="166" t="s">
        <v>151</v>
      </c>
      <c r="C11" s="167" t="s">
        <v>482</v>
      </c>
      <c r="D11" s="40">
        <f t="shared" ref="D11:D44" si="1">SUM(G11:J11, M11:P11, S11:V11,Y11:AB11,AE11:AH11,AK11:AN11)</f>
        <v>36</v>
      </c>
      <c r="E11" s="23">
        <f t="shared" si="0"/>
        <v>5</v>
      </c>
      <c r="F11" s="23" t="s">
        <v>76</v>
      </c>
      <c r="G11" s="40">
        <v>18</v>
      </c>
      <c r="H11" s="40">
        <v>18</v>
      </c>
      <c r="I11" s="40"/>
      <c r="J11" s="40"/>
      <c r="K11" s="18" t="s">
        <v>76</v>
      </c>
      <c r="L11" s="29">
        <v>5</v>
      </c>
      <c r="M11" s="37"/>
      <c r="N11" s="37"/>
      <c r="O11" s="37"/>
      <c r="P11" s="37"/>
      <c r="Q11" s="37"/>
      <c r="R11" s="37"/>
      <c r="S11" s="29"/>
      <c r="T11" s="29"/>
      <c r="U11" s="29"/>
      <c r="V11" s="29"/>
      <c r="W11" s="29"/>
      <c r="X11" s="29"/>
      <c r="Y11" s="37"/>
      <c r="Z11" s="37"/>
      <c r="AA11" s="37"/>
      <c r="AB11" s="37"/>
      <c r="AC11" s="37"/>
      <c r="AD11" s="37"/>
      <c r="AE11" s="29"/>
      <c r="AF11" s="29"/>
      <c r="AG11" s="29"/>
      <c r="AH11" s="29"/>
      <c r="AI11" s="29"/>
      <c r="AJ11" s="29"/>
      <c r="AK11" s="37"/>
      <c r="AL11" s="37"/>
      <c r="AM11" s="37"/>
      <c r="AN11" s="37"/>
      <c r="AO11" s="37"/>
      <c r="AP11" s="303"/>
      <c r="AQ11" s="168"/>
    </row>
    <row r="12" spans="1:47" s="8" customFormat="1" ht="33" customHeight="1" outlineLevel="1" x14ac:dyDescent="0.25">
      <c r="A12" s="302" t="s">
        <v>9</v>
      </c>
      <c r="B12" s="166" t="s">
        <v>152</v>
      </c>
      <c r="C12" s="167" t="s">
        <v>47</v>
      </c>
      <c r="D12" s="29">
        <f t="shared" si="1"/>
        <v>18</v>
      </c>
      <c r="E12" s="18">
        <f t="shared" si="0"/>
        <v>4</v>
      </c>
      <c r="F12" s="23" t="s">
        <v>76</v>
      </c>
      <c r="G12" s="40">
        <v>9</v>
      </c>
      <c r="H12" s="40">
        <v>9</v>
      </c>
      <c r="I12" s="40"/>
      <c r="J12" s="40"/>
      <c r="K12" s="18" t="s">
        <v>76</v>
      </c>
      <c r="L12" s="29">
        <v>4</v>
      </c>
      <c r="M12" s="37"/>
      <c r="N12" s="37"/>
      <c r="O12" s="37"/>
      <c r="P12" s="37"/>
      <c r="Q12" s="37"/>
      <c r="R12" s="37"/>
      <c r="S12" s="29"/>
      <c r="T12" s="29"/>
      <c r="U12" s="29"/>
      <c r="V12" s="29"/>
      <c r="W12" s="29"/>
      <c r="X12" s="29"/>
      <c r="Y12" s="37"/>
      <c r="Z12" s="37"/>
      <c r="AA12" s="37"/>
      <c r="AB12" s="37"/>
      <c r="AC12" s="37"/>
      <c r="AD12" s="37"/>
      <c r="AE12" s="29"/>
      <c r="AF12" s="29"/>
      <c r="AG12" s="29"/>
      <c r="AH12" s="29"/>
      <c r="AI12" s="29"/>
      <c r="AJ12" s="29"/>
      <c r="AK12" s="37"/>
      <c r="AL12" s="37"/>
      <c r="AM12" s="37"/>
      <c r="AN12" s="37"/>
      <c r="AO12" s="37"/>
      <c r="AP12" s="303"/>
      <c r="AQ12" s="168"/>
    </row>
    <row r="13" spans="1:47" s="8" customFormat="1" ht="33" customHeight="1" outlineLevel="1" x14ac:dyDescent="0.25">
      <c r="A13" s="302" t="s">
        <v>10</v>
      </c>
      <c r="B13" s="166" t="s">
        <v>153</v>
      </c>
      <c r="C13" s="167" t="s">
        <v>38</v>
      </c>
      <c r="D13" s="29">
        <f t="shared" si="1"/>
        <v>27</v>
      </c>
      <c r="E13" s="18">
        <f t="shared" si="0"/>
        <v>5</v>
      </c>
      <c r="F13" s="23" t="s">
        <v>76</v>
      </c>
      <c r="G13" s="40">
        <v>18</v>
      </c>
      <c r="H13" s="40">
        <v>9</v>
      </c>
      <c r="I13" s="40"/>
      <c r="J13" s="40"/>
      <c r="K13" s="18" t="s">
        <v>76</v>
      </c>
      <c r="L13" s="29">
        <v>5</v>
      </c>
      <c r="M13" s="37"/>
      <c r="N13" s="37"/>
      <c r="O13" s="37"/>
      <c r="P13" s="37"/>
      <c r="Q13" s="37"/>
      <c r="R13" s="37"/>
      <c r="S13" s="29"/>
      <c r="T13" s="29"/>
      <c r="U13" s="29"/>
      <c r="V13" s="29"/>
      <c r="W13" s="29"/>
      <c r="X13" s="29"/>
      <c r="Y13" s="37"/>
      <c r="Z13" s="37"/>
      <c r="AA13" s="37"/>
      <c r="AB13" s="37"/>
      <c r="AC13" s="37"/>
      <c r="AD13" s="37"/>
      <c r="AE13" s="29"/>
      <c r="AF13" s="29"/>
      <c r="AG13" s="29"/>
      <c r="AH13" s="29"/>
      <c r="AI13" s="29"/>
      <c r="AJ13" s="29"/>
      <c r="AK13" s="37"/>
      <c r="AL13" s="37"/>
      <c r="AM13" s="37"/>
      <c r="AN13" s="37"/>
      <c r="AO13" s="37"/>
      <c r="AP13" s="303"/>
      <c r="AQ13" s="168"/>
    </row>
    <row r="14" spans="1:47" s="8" customFormat="1" ht="33" customHeight="1" outlineLevel="1" x14ac:dyDescent="0.25">
      <c r="A14" s="302" t="s">
        <v>11</v>
      </c>
      <c r="B14" s="166" t="s">
        <v>154</v>
      </c>
      <c r="C14" s="167" t="s">
        <v>39</v>
      </c>
      <c r="D14" s="29">
        <f t="shared" si="1"/>
        <v>18</v>
      </c>
      <c r="E14" s="18">
        <f t="shared" si="0"/>
        <v>4</v>
      </c>
      <c r="F14" s="40" t="s">
        <v>85</v>
      </c>
      <c r="G14" s="40">
        <v>9</v>
      </c>
      <c r="H14" s="40">
        <v>9</v>
      </c>
      <c r="I14" s="40"/>
      <c r="J14" s="40"/>
      <c r="K14" s="40" t="s">
        <v>85</v>
      </c>
      <c r="L14" s="29">
        <v>4</v>
      </c>
      <c r="M14" s="37"/>
      <c r="N14" s="37"/>
      <c r="O14" s="37"/>
      <c r="P14" s="37"/>
      <c r="Q14" s="37"/>
      <c r="R14" s="37"/>
      <c r="S14" s="29"/>
      <c r="T14" s="29"/>
      <c r="U14" s="29"/>
      <c r="V14" s="29"/>
      <c r="W14" s="29"/>
      <c r="X14" s="29"/>
      <c r="Y14" s="37"/>
      <c r="Z14" s="37"/>
      <c r="AA14" s="37"/>
      <c r="AB14" s="37"/>
      <c r="AC14" s="37"/>
      <c r="AD14" s="37"/>
      <c r="AE14" s="29"/>
      <c r="AF14" s="29"/>
      <c r="AG14" s="29"/>
      <c r="AH14" s="29"/>
      <c r="AI14" s="29"/>
      <c r="AJ14" s="29"/>
      <c r="AK14" s="37"/>
      <c r="AL14" s="37"/>
      <c r="AM14" s="37"/>
      <c r="AN14" s="37"/>
      <c r="AO14" s="37"/>
      <c r="AP14" s="303"/>
      <c r="AQ14" s="168"/>
    </row>
    <row r="15" spans="1:47" s="8" customFormat="1" ht="33" customHeight="1" outlineLevel="1" x14ac:dyDescent="0.25">
      <c r="A15" s="302" t="s">
        <v>13</v>
      </c>
      <c r="B15" s="166" t="s">
        <v>155</v>
      </c>
      <c r="C15" s="167" t="s">
        <v>60</v>
      </c>
      <c r="D15" s="29">
        <f t="shared" si="1"/>
        <v>18</v>
      </c>
      <c r="E15" s="18">
        <f t="shared" si="0"/>
        <v>3</v>
      </c>
      <c r="F15" s="18" t="s">
        <v>75</v>
      </c>
      <c r="G15" s="40"/>
      <c r="H15" s="40"/>
      <c r="I15" s="40"/>
      <c r="J15" s="40"/>
      <c r="K15" s="40"/>
      <c r="L15" s="40"/>
      <c r="M15" s="198">
        <v>18</v>
      </c>
      <c r="N15" s="198"/>
      <c r="O15" s="198"/>
      <c r="P15" s="198"/>
      <c r="Q15" s="37" t="s">
        <v>75</v>
      </c>
      <c r="R15" s="37">
        <v>3</v>
      </c>
      <c r="S15" s="29"/>
      <c r="T15" s="29"/>
      <c r="U15" s="29"/>
      <c r="V15" s="29"/>
      <c r="W15" s="29"/>
      <c r="X15" s="29"/>
      <c r="Y15" s="37"/>
      <c r="Z15" s="37"/>
      <c r="AA15" s="37"/>
      <c r="AB15" s="37"/>
      <c r="AC15" s="37"/>
      <c r="AD15" s="37"/>
      <c r="AE15" s="29"/>
      <c r="AF15" s="29"/>
      <c r="AG15" s="29"/>
      <c r="AH15" s="29"/>
      <c r="AI15" s="29"/>
      <c r="AJ15" s="29"/>
      <c r="AK15" s="37"/>
      <c r="AL15" s="37"/>
      <c r="AM15" s="37"/>
      <c r="AN15" s="37"/>
      <c r="AO15" s="37"/>
      <c r="AP15" s="303"/>
      <c r="AQ15" s="168"/>
    </row>
    <row r="16" spans="1:47" s="8" customFormat="1" ht="33" customHeight="1" outlineLevel="1" x14ac:dyDescent="0.25">
      <c r="A16" s="302" t="s">
        <v>14</v>
      </c>
      <c r="B16" s="166" t="s">
        <v>156</v>
      </c>
      <c r="C16" s="167" t="s">
        <v>137</v>
      </c>
      <c r="D16" s="29">
        <f t="shared" si="1"/>
        <v>18</v>
      </c>
      <c r="E16" s="18">
        <f t="shared" si="0"/>
        <v>3</v>
      </c>
      <c r="F16" s="18" t="s">
        <v>76</v>
      </c>
      <c r="G16" s="29"/>
      <c r="H16" s="29"/>
      <c r="I16" s="29"/>
      <c r="J16" s="29"/>
      <c r="K16" s="29"/>
      <c r="L16" s="29"/>
      <c r="M16" s="37">
        <v>9</v>
      </c>
      <c r="N16" s="37">
        <v>9</v>
      </c>
      <c r="O16" s="37"/>
      <c r="P16" s="37"/>
      <c r="Q16" s="37" t="s">
        <v>76</v>
      </c>
      <c r="R16" s="37">
        <v>3</v>
      </c>
      <c r="S16" s="29"/>
      <c r="T16" s="29"/>
      <c r="U16" s="29"/>
      <c r="V16" s="29"/>
      <c r="W16" s="29"/>
      <c r="X16" s="29"/>
      <c r="Y16" s="37"/>
      <c r="Z16" s="37"/>
      <c r="AA16" s="37"/>
      <c r="AB16" s="37"/>
      <c r="AC16" s="37"/>
      <c r="AD16" s="37"/>
      <c r="AE16" s="29"/>
      <c r="AF16" s="29"/>
      <c r="AG16" s="29"/>
      <c r="AH16" s="29"/>
      <c r="AI16" s="29"/>
      <c r="AJ16" s="29"/>
      <c r="AK16" s="37"/>
      <c r="AL16" s="37"/>
      <c r="AM16" s="37"/>
      <c r="AN16" s="37"/>
      <c r="AO16" s="37"/>
      <c r="AP16" s="303"/>
      <c r="AQ16" s="168"/>
    </row>
    <row r="17" spans="1:46" s="8" customFormat="1" ht="33" customHeight="1" outlineLevel="1" x14ac:dyDescent="0.25">
      <c r="A17" s="302" t="s">
        <v>15</v>
      </c>
      <c r="B17" s="166" t="s">
        <v>157</v>
      </c>
      <c r="C17" s="167" t="s">
        <v>48</v>
      </c>
      <c r="D17" s="29">
        <f t="shared" si="1"/>
        <v>18</v>
      </c>
      <c r="E17" s="18">
        <f t="shared" si="0"/>
        <v>3</v>
      </c>
      <c r="F17" s="18" t="s">
        <v>76</v>
      </c>
      <c r="G17" s="40"/>
      <c r="H17" s="40"/>
      <c r="I17" s="40"/>
      <c r="J17" s="40"/>
      <c r="K17" s="40"/>
      <c r="L17" s="40"/>
      <c r="M17" s="198">
        <v>9</v>
      </c>
      <c r="N17" s="198">
        <v>9</v>
      </c>
      <c r="O17" s="198"/>
      <c r="P17" s="198"/>
      <c r="Q17" s="37" t="s">
        <v>76</v>
      </c>
      <c r="R17" s="198">
        <v>3</v>
      </c>
      <c r="S17" s="40"/>
      <c r="T17" s="40"/>
      <c r="U17" s="40"/>
      <c r="V17" s="40"/>
      <c r="W17" s="40"/>
      <c r="X17" s="40"/>
      <c r="Y17" s="198"/>
      <c r="Z17" s="198"/>
      <c r="AA17" s="198"/>
      <c r="AB17" s="198"/>
      <c r="AC17" s="198"/>
      <c r="AD17" s="198"/>
      <c r="AE17" s="29"/>
      <c r="AF17" s="29"/>
      <c r="AG17" s="29"/>
      <c r="AH17" s="29"/>
      <c r="AI17" s="29"/>
      <c r="AJ17" s="29"/>
      <c r="AK17" s="37"/>
      <c r="AL17" s="37"/>
      <c r="AM17" s="37"/>
      <c r="AN17" s="37"/>
      <c r="AO17" s="37"/>
      <c r="AP17" s="303"/>
      <c r="AQ17" s="168"/>
    </row>
    <row r="18" spans="1:46" s="8" customFormat="1" ht="33" customHeight="1" outlineLevel="1" x14ac:dyDescent="0.25">
      <c r="A18" s="302" t="s">
        <v>16</v>
      </c>
      <c r="B18" s="166" t="s">
        <v>158</v>
      </c>
      <c r="C18" s="170" t="s">
        <v>299</v>
      </c>
      <c r="D18" s="29">
        <f t="shared" si="1"/>
        <v>18</v>
      </c>
      <c r="E18" s="18">
        <f t="shared" si="0"/>
        <v>3</v>
      </c>
      <c r="F18" s="18" t="s">
        <v>75</v>
      </c>
      <c r="G18" s="29"/>
      <c r="H18" s="29"/>
      <c r="I18" s="29"/>
      <c r="J18" s="29"/>
      <c r="K18" s="29"/>
      <c r="L18" s="29"/>
      <c r="M18" s="198"/>
      <c r="N18" s="198"/>
      <c r="O18" s="198"/>
      <c r="P18" s="171">
        <v>18</v>
      </c>
      <c r="Q18" s="37" t="s">
        <v>75</v>
      </c>
      <c r="R18" s="198">
        <v>3</v>
      </c>
      <c r="S18" s="40"/>
      <c r="T18" s="40"/>
      <c r="U18" s="40"/>
      <c r="V18" s="40"/>
      <c r="W18" s="40"/>
      <c r="X18" s="40"/>
      <c r="Y18" s="198"/>
      <c r="Z18" s="198"/>
      <c r="AA18" s="198"/>
      <c r="AB18" s="198"/>
      <c r="AC18" s="198"/>
      <c r="AD18" s="198"/>
      <c r="AE18" s="29"/>
      <c r="AF18" s="29"/>
      <c r="AG18" s="29"/>
      <c r="AH18" s="29"/>
      <c r="AI18" s="29"/>
      <c r="AJ18" s="29"/>
      <c r="AK18" s="37"/>
      <c r="AL18" s="37"/>
      <c r="AM18" s="37"/>
      <c r="AN18" s="37"/>
      <c r="AO18" s="37"/>
      <c r="AP18" s="303"/>
      <c r="AQ18" s="168"/>
    </row>
    <row r="19" spans="1:46" s="8" customFormat="1" ht="33" customHeight="1" outlineLevel="1" x14ac:dyDescent="0.25">
      <c r="A19" s="302" t="s">
        <v>17</v>
      </c>
      <c r="B19" s="166" t="s">
        <v>159</v>
      </c>
      <c r="C19" s="167" t="s">
        <v>42</v>
      </c>
      <c r="D19" s="29">
        <f t="shared" si="1"/>
        <v>18</v>
      </c>
      <c r="E19" s="18">
        <f t="shared" si="0"/>
        <v>3</v>
      </c>
      <c r="F19" s="18" t="s">
        <v>75</v>
      </c>
      <c r="G19" s="172"/>
      <c r="H19" s="172"/>
      <c r="I19" s="172"/>
      <c r="J19" s="172"/>
      <c r="K19" s="172"/>
      <c r="L19" s="172"/>
      <c r="M19" s="198"/>
      <c r="N19" s="198">
        <v>18</v>
      </c>
      <c r="O19" s="198"/>
      <c r="P19" s="198"/>
      <c r="Q19" s="37" t="s">
        <v>75</v>
      </c>
      <c r="R19" s="198">
        <v>3</v>
      </c>
      <c r="S19" s="40"/>
      <c r="T19" s="40"/>
      <c r="U19" s="40"/>
      <c r="V19" s="40"/>
      <c r="W19" s="40"/>
      <c r="X19" s="40"/>
      <c r="Y19" s="198"/>
      <c r="Z19" s="198"/>
      <c r="AA19" s="198"/>
      <c r="AB19" s="198"/>
      <c r="AC19" s="198"/>
      <c r="AD19" s="198"/>
      <c r="AE19" s="29"/>
      <c r="AF19" s="29"/>
      <c r="AG19" s="29"/>
      <c r="AH19" s="29"/>
      <c r="AI19" s="29"/>
      <c r="AJ19" s="29"/>
      <c r="AK19" s="37"/>
      <c r="AL19" s="37"/>
      <c r="AM19" s="37"/>
      <c r="AN19" s="37"/>
      <c r="AO19" s="37"/>
      <c r="AP19" s="303"/>
      <c r="AQ19" s="168"/>
    </row>
    <row r="20" spans="1:46" s="8" customFormat="1" ht="37.5" outlineLevel="1" x14ac:dyDescent="0.25">
      <c r="A20" s="302" t="s">
        <v>18</v>
      </c>
      <c r="B20" s="166" t="s">
        <v>276</v>
      </c>
      <c r="C20" s="167" t="s">
        <v>265</v>
      </c>
      <c r="D20" s="29">
        <f t="shared" si="1"/>
        <v>72</v>
      </c>
      <c r="E20" s="18">
        <f t="shared" si="0"/>
        <v>9</v>
      </c>
      <c r="F20" s="18" t="s">
        <v>76</v>
      </c>
      <c r="G20" s="29"/>
      <c r="H20" s="29"/>
      <c r="I20" s="29"/>
      <c r="J20" s="29"/>
      <c r="K20" s="29"/>
      <c r="L20" s="29"/>
      <c r="M20" s="198"/>
      <c r="N20" s="198"/>
      <c r="O20" s="198">
        <v>18</v>
      </c>
      <c r="P20" s="198"/>
      <c r="Q20" s="37" t="s">
        <v>75</v>
      </c>
      <c r="R20" s="198">
        <v>2</v>
      </c>
      <c r="S20" s="40"/>
      <c r="T20" s="40"/>
      <c r="U20" s="40">
        <v>36</v>
      </c>
      <c r="V20" s="40"/>
      <c r="W20" s="18" t="s">
        <v>75</v>
      </c>
      <c r="X20" s="40">
        <v>4</v>
      </c>
      <c r="Y20" s="198"/>
      <c r="Z20" s="198"/>
      <c r="AA20" s="198">
        <v>18</v>
      </c>
      <c r="AB20" s="198"/>
      <c r="AC20" s="198" t="s">
        <v>41</v>
      </c>
      <c r="AD20" s="198">
        <v>3</v>
      </c>
      <c r="AE20" s="29"/>
      <c r="AF20" s="29"/>
      <c r="AG20" s="29"/>
      <c r="AH20" s="29"/>
      <c r="AI20" s="29"/>
      <c r="AJ20" s="29"/>
      <c r="AK20" s="37"/>
      <c r="AL20" s="37"/>
      <c r="AM20" s="37"/>
      <c r="AN20" s="37"/>
      <c r="AO20" s="37"/>
      <c r="AP20" s="303"/>
      <c r="AQ20" s="168"/>
    </row>
    <row r="21" spans="1:46" s="8" customFormat="1" ht="29.5" customHeight="1" outlineLevel="1" x14ac:dyDescent="0.25">
      <c r="A21" s="302" t="s">
        <v>19</v>
      </c>
      <c r="B21" s="32" t="s">
        <v>147</v>
      </c>
      <c r="C21" s="173" t="s">
        <v>148</v>
      </c>
      <c r="D21" s="29">
        <f t="shared" si="1"/>
        <v>9</v>
      </c>
      <c r="E21" s="18">
        <f t="shared" si="0"/>
        <v>1</v>
      </c>
      <c r="F21" s="40" t="s">
        <v>75</v>
      </c>
      <c r="G21" s="29"/>
      <c r="H21" s="29"/>
      <c r="I21" s="29"/>
      <c r="J21" s="29"/>
      <c r="K21" s="29"/>
      <c r="L21" s="29"/>
      <c r="M21" s="198"/>
      <c r="N21" s="198">
        <v>9</v>
      </c>
      <c r="O21" s="198"/>
      <c r="P21" s="198"/>
      <c r="Q21" s="37" t="s">
        <v>75</v>
      </c>
      <c r="R21" s="198">
        <v>1</v>
      </c>
      <c r="S21" s="40"/>
      <c r="T21" s="40"/>
      <c r="U21" s="40"/>
      <c r="V21" s="40"/>
      <c r="W21" s="18"/>
      <c r="X21" s="40"/>
      <c r="Y21" s="198"/>
      <c r="Z21" s="198"/>
      <c r="AA21" s="198"/>
      <c r="AB21" s="198"/>
      <c r="AC21" s="198"/>
      <c r="AD21" s="198"/>
      <c r="AE21" s="29"/>
      <c r="AF21" s="29"/>
      <c r="AG21" s="29"/>
      <c r="AH21" s="29"/>
      <c r="AI21" s="29"/>
      <c r="AJ21" s="29"/>
      <c r="AK21" s="37"/>
      <c r="AL21" s="37"/>
      <c r="AM21" s="37"/>
      <c r="AN21" s="37"/>
      <c r="AO21" s="37"/>
      <c r="AP21" s="303"/>
      <c r="AQ21" s="168"/>
    </row>
    <row r="22" spans="1:46" s="8" customFormat="1" ht="29.5" customHeight="1" outlineLevel="1" x14ac:dyDescent="0.25">
      <c r="A22" s="302" t="s">
        <v>20</v>
      </c>
      <c r="B22" s="166" t="s">
        <v>160</v>
      </c>
      <c r="C22" s="167" t="s">
        <v>49</v>
      </c>
      <c r="D22" s="29">
        <f t="shared" si="1"/>
        <v>18</v>
      </c>
      <c r="E22" s="18">
        <f t="shared" si="0"/>
        <v>3</v>
      </c>
      <c r="F22" s="18" t="s">
        <v>76</v>
      </c>
      <c r="G22" s="40"/>
      <c r="H22" s="40"/>
      <c r="I22" s="40"/>
      <c r="J22" s="40"/>
      <c r="K22" s="40"/>
      <c r="L22" s="40"/>
      <c r="M22" s="198"/>
      <c r="N22" s="198"/>
      <c r="O22" s="198"/>
      <c r="P22" s="198"/>
      <c r="Q22" s="198"/>
      <c r="R22" s="198"/>
      <c r="S22" s="40">
        <v>9</v>
      </c>
      <c r="T22" s="40">
        <v>9</v>
      </c>
      <c r="U22" s="40"/>
      <c r="V22" s="40"/>
      <c r="W22" s="18" t="s">
        <v>76</v>
      </c>
      <c r="X22" s="40">
        <v>3</v>
      </c>
      <c r="Y22" s="198"/>
      <c r="Z22" s="198"/>
      <c r="AA22" s="198"/>
      <c r="AB22" s="198"/>
      <c r="AC22" s="198"/>
      <c r="AD22" s="198"/>
      <c r="AE22" s="29"/>
      <c r="AF22" s="29"/>
      <c r="AG22" s="29"/>
      <c r="AH22" s="29"/>
      <c r="AI22" s="29"/>
      <c r="AJ22" s="29"/>
      <c r="AK22" s="37"/>
      <c r="AL22" s="37"/>
      <c r="AM22" s="37"/>
      <c r="AN22" s="37"/>
      <c r="AO22" s="37"/>
      <c r="AP22" s="303"/>
      <c r="AQ22" s="168"/>
    </row>
    <row r="23" spans="1:46" s="8" customFormat="1" ht="29.5" customHeight="1" outlineLevel="1" x14ac:dyDescent="0.25">
      <c r="A23" s="302" t="s">
        <v>21</v>
      </c>
      <c r="B23" s="166" t="s">
        <v>161</v>
      </c>
      <c r="C23" s="167" t="s">
        <v>45</v>
      </c>
      <c r="D23" s="29">
        <f t="shared" si="1"/>
        <v>30</v>
      </c>
      <c r="E23" s="18">
        <f t="shared" si="0"/>
        <v>3</v>
      </c>
      <c r="F23" s="18" t="s">
        <v>76</v>
      </c>
      <c r="G23" s="29"/>
      <c r="H23" s="29"/>
      <c r="I23" s="29"/>
      <c r="J23" s="29"/>
      <c r="K23" s="29"/>
      <c r="L23" s="29"/>
      <c r="M23" s="198"/>
      <c r="N23" s="198"/>
      <c r="O23" s="198"/>
      <c r="P23" s="198"/>
      <c r="Q23" s="198"/>
      <c r="R23" s="198"/>
      <c r="S23" s="40">
        <v>15</v>
      </c>
      <c r="T23" s="40">
        <v>15</v>
      </c>
      <c r="U23" s="40"/>
      <c r="V23" s="40"/>
      <c r="W23" s="18" t="s">
        <v>76</v>
      </c>
      <c r="X23" s="40">
        <v>3</v>
      </c>
      <c r="Y23" s="198"/>
      <c r="Z23" s="198"/>
      <c r="AA23" s="198"/>
      <c r="AB23" s="198"/>
      <c r="AC23" s="198"/>
      <c r="AD23" s="198"/>
      <c r="AE23" s="29"/>
      <c r="AF23" s="29"/>
      <c r="AG23" s="29"/>
      <c r="AH23" s="29"/>
      <c r="AI23" s="29"/>
      <c r="AJ23" s="29"/>
      <c r="AK23" s="37"/>
      <c r="AL23" s="37"/>
      <c r="AM23" s="37"/>
      <c r="AN23" s="37"/>
      <c r="AO23" s="37"/>
      <c r="AP23" s="303"/>
      <c r="AQ23" s="168"/>
    </row>
    <row r="24" spans="1:46" s="8" customFormat="1" ht="29.5" customHeight="1" outlineLevel="1" x14ac:dyDescent="0.25">
      <c r="A24" s="302" t="s">
        <v>22</v>
      </c>
      <c r="B24" s="166" t="s">
        <v>162</v>
      </c>
      <c r="C24" s="167" t="s">
        <v>46</v>
      </c>
      <c r="D24" s="29">
        <f t="shared" si="1"/>
        <v>27</v>
      </c>
      <c r="E24" s="18">
        <f t="shared" si="0"/>
        <v>5</v>
      </c>
      <c r="F24" s="18" t="s">
        <v>76</v>
      </c>
      <c r="G24" s="29"/>
      <c r="H24" s="29"/>
      <c r="I24" s="29"/>
      <c r="J24" s="29"/>
      <c r="K24" s="29"/>
      <c r="L24" s="29"/>
      <c r="M24" s="198"/>
      <c r="N24" s="198"/>
      <c r="O24" s="198"/>
      <c r="P24" s="198"/>
      <c r="Q24" s="198"/>
      <c r="R24" s="198"/>
      <c r="S24" s="40">
        <v>9</v>
      </c>
      <c r="T24" s="40">
        <v>18</v>
      </c>
      <c r="U24" s="40"/>
      <c r="V24" s="40"/>
      <c r="W24" s="18" t="s">
        <v>76</v>
      </c>
      <c r="X24" s="40">
        <v>5</v>
      </c>
      <c r="Y24" s="198"/>
      <c r="Z24" s="198"/>
      <c r="AA24" s="198"/>
      <c r="AB24" s="198"/>
      <c r="AC24" s="198"/>
      <c r="AD24" s="198"/>
      <c r="AE24" s="29"/>
      <c r="AF24" s="29"/>
      <c r="AG24" s="29"/>
      <c r="AH24" s="29"/>
      <c r="AI24" s="29"/>
      <c r="AJ24" s="29"/>
      <c r="AK24" s="37"/>
      <c r="AL24" s="37"/>
      <c r="AM24" s="37"/>
      <c r="AN24" s="37"/>
      <c r="AO24" s="37"/>
      <c r="AP24" s="303"/>
      <c r="AQ24" s="168"/>
    </row>
    <row r="25" spans="1:46" s="8" customFormat="1" ht="29.5" customHeight="1" outlineLevel="1" x14ac:dyDescent="0.25">
      <c r="A25" s="302" t="s">
        <v>23</v>
      </c>
      <c r="B25" s="174" t="s">
        <v>163</v>
      </c>
      <c r="C25" s="167" t="s">
        <v>120</v>
      </c>
      <c r="D25" s="29">
        <f t="shared" si="1"/>
        <v>18</v>
      </c>
      <c r="E25" s="18">
        <f t="shared" si="0"/>
        <v>3</v>
      </c>
      <c r="F25" s="40" t="s">
        <v>85</v>
      </c>
      <c r="G25" s="29"/>
      <c r="H25" s="29"/>
      <c r="I25" s="29"/>
      <c r="J25" s="29"/>
      <c r="K25" s="29"/>
      <c r="L25" s="29"/>
      <c r="M25" s="198"/>
      <c r="N25" s="198"/>
      <c r="O25" s="198"/>
      <c r="P25" s="198"/>
      <c r="Q25" s="198"/>
      <c r="R25" s="198"/>
      <c r="S25" s="40"/>
      <c r="T25" s="40"/>
      <c r="U25" s="40"/>
      <c r="V25" s="40"/>
      <c r="W25" s="40"/>
      <c r="X25" s="40"/>
      <c r="Y25" s="198">
        <v>9</v>
      </c>
      <c r="Z25" s="198">
        <v>9</v>
      </c>
      <c r="AA25" s="198"/>
      <c r="AB25" s="198"/>
      <c r="AC25" s="198" t="s">
        <v>85</v>
      </c>
      <c r="AD25" s="198">
        <v>3</v>
      </c>
      <c r="AE25" s="29"/>
      <c r="AF25" s="29"/>
      <c r="AG25" s="29"/>
      <c r="AH25" s="29"/>
      <c r="AI25" s="29"/>
      <c r="AJ25" s="29"/>
      <c r="AK25" s="37"/>
      <c r="AL25" s="37"/>
      <c r="AM25" s="37"/>
      <c r="AN25" s="37"/>
      <c r="AO25" s="37"/>
      <c r="AP25" s="303"/>
      <c r="AQ25" s="168"/>
    </row>
    <row r="26" spans="1:46" s="8" customFormat="1" ht="29.5" customHeight="1" outlineLevel="1" x14ac:dyDescent="0.25">
      <c r="A26" s="302" t="s">
        <v>24</v>
      </c>
      <c r="B26" s="16" t="s">
        <v>164</v>
      </c>
      <c r="C26" s="170" t="s">
        <v>50</v>
      </c>
      <c r="D26" s="29">
        <f t="shared" si="1"/>
        <v>18</v>
      </c>
      <c r="E26" s="18">
        <f t="shared" si="0"/>
        <v>3</v>
      </c>
      <c r="F26" s="40" t="s">
        <v>85</v>
      </c>
      <c r="G26" s="40"/>
      <c r="H26" s="40"/>
      <c r="I26" s="40"/>
      <c r="J26" s="40"/>
      <c r="K26" s="40"/>
      <c r="L26" s="40"/>
      <c r="M26" s="198"/>
      <c r="N26" s="198"/>
      <c r="O26" s="198"/>
      <c r="P26" s="198"/>
      <c r="Q26" s="198"/>
      <c r="R26" s="198"/>
      <c r="S26" s="40"/>
      <c r="T26" s="40"/>
      <c r="U26" s="40"/>
      <c r="V26" s="40"/>
      <c r="W26" s="40"/>
      <c r="X26" s="40"/>
      <c r="Y26" s="198"/>
      <c r="Z26" s="198"/>
      <c r="AA26" s="198"/>
      <c r="AB26" s="198"/>
      <c r="AC26" s="198"/>
      <c r="AD26" s="198"/>
      <c r="AE26" s="40">
        <v>9</v>
      </c>
      <c r="AF26" s="40"/>
      <c r="AG26" s="40"/>
      <c r="AH26" s="40">
        <v>9</v>
      </c>
      <c r="AI26" s="175" t="s">
        <v>85</v>
      </c>
      <c r="AJ26" s="40">
        <v>3</v>
      </c>
      <c r="AK26" s="198"/>
      <c r="AL26" s="198"/>
      <c r="AM26" s="198"/>
      <c r="AN26" s="198"/>
      <c r="AO26" s="198"/>
      <c r="AP26" s="282"/>
      <c r="AQ26" s="169"/>
    </row>
    <row r="27" spans="1:46" s="8" customFormat="1" ht="29.5" customHeight="1" outlineLevel="1" x14ac:dyDescent="0.25">
      <c r="A27" s="302" t="s">
        <v>25</v>
      </c>
      <c r="B27" s="166" t="s">
        <v>165</v>
      </c>
      <c r="C27" s="167" t="s">
        <v>44</v>
      </c>
      <c r="D27" s="29">
        <f t="shared" si="1"/>
        <v>18</v>
      </c>
      <c r="E27" s="18">
        <f t="shared" si="0"/>
        <v>3</v>
      </c>
      <c r="F27" s="18" t="s">
        <v>76</v>
      </c>
      <c r="G27" s="29"/>
      <c r="H27" s="29"/>
      <c r="I27" s="29"/>
      <c r="J27" s="29"/>
      <c r="K27" s="29"/>
      <c r="L27" s="29"/>
      <c r="M27" s="37"/>
      <c r="N27" s="37"/>
      <c r="O27" s="37"/>
      <c r="P27" s="37"/>
      <c r="Q27" s="37"/>
      <c r="R27" s="37"/>
      <c r="S27" s="29"/>
      <c r="T27" s="29"/>
      <c r="U27" s="29"/>
      <c r="V27" s="29"/>
      <c r="W27" s="29"/>
      <c r="X27" s="29"/>
      <c r="Y27" s="37"/>
      <c r="Z27" s="37"/>
      <c r="AA27" s="37"/>
      <c r="AB27" s="37"/>
      <c r="AC27" s="37"/>
      <c r="AD27" s="37"/>
      <c r="AE27" s="29">
        <v>9</v>
      </c>
      <c r="AF27" s="29">
        <v>9</v>
      </c>
      <c r="AG27" s="29"/>
      <c r="AH27" s="29"/>
      <c r="AI27" s="18" t="s">
        <v>76</v>
      </c>
      <c r="AJ27" s="29">
        <v>3</v>
      </c>
      <c r="AK27" s="37"/>
      <c r="AL27" s="37"/>
      <c r="AM27" s="37"/>
      <c r="AN27" s="37"/>
      <c r="AO27" s="37"/>
      <c r="AP27" s="303"/>
      <c r="AQ27" s="168"/>
    </row>
    <row r="28" spans="1:46" s="8" customFormat="1" ht="35.15" customHeight="1" outlineLevel="1" thickBot="1" x14ac:dyDescent="0.3">
      <c r="A28" s="304" t="s">
        <v>26</v>
      </c>
      <c r="B28" s="305" t="s">
        <v>166</v>
      </c>
      <c r="C28" s="306" t="s">
        <v>141</v>
      </c>
      <c r="D28" s="271">
        <f t="shared" si="1"/>
        <v>18</v>
      </c>
      <c r="E28" s="270">
        <f t="shared" si="0"/>
        <v>3</v>
      </c>
      <c r="F28" s="270" t="s">
        <v>75</v>
      </c>
      <c r="G28" s="271"/>
      <c r="H28" s="271"/>
      <c r="I28" s="271"/>
      <c r="J28" s="271"/>
      <c r="K28" s="271"/>
      <c r="L28" s="271"/>
      <c r="M28" s="307"/>
      <c r="N28" s="307"/>
      <c r="O28" s="307"/>
      <c r="P28" s="307"/>
      <c r="Q28" s="307"/>
      <c r="R28" s="307"/>
      <c r="S28" s="271"/>
      <c r="T28" s="271"/>
      <c r="U28" s="271"/>
      <c r="V28" s="271"/>
      <c r="W28" s="271"/>
      <c r="X28" s="271"/>
      <c r="Y28" s="307"/>
      <c r="Z28" s="307"/>
      <c r="AA28" s="307"/>
      <c r="AB28" s="307"/>
      <c r="AC28" s="307"/>
      <c r="AD28" s="307"/>
      <c r="AE28" s="271"/>
      <c r="AF28" s="271"/>
      <c r="AG28" s="271"/>
      <c r="AH28" s="271"/>
      <c r="AI28" s="270"/>
      <c r="AJ28" s="271"/>
      <c r="AK28" s="307">
        <v>18</v>
      </c>
      <c r="AL28" s="307"/>
      <c r="AM28" s="307"/>
      <c r="AN28" s="307"/>
      <c r="AO28" s="307" t="s">
        <v>75</v>
      </c>
      <c r="AP28" s="308">
        <v>3</v>
      </c>
      <c r="AQ28" s="168"/>
    </row>
    <row r="29" spans="1:46" s="9" customFormat="1" ht="29.5" customHeight="1" x14ac:dyDescent="0.35">
      <c r="A29" s="433" t="s">
        <v>546</v>
      </c>
      <c r="B29" s="434"/>
      <c r="C29" s="434"/>
      <c r="D29" s="279">
        <f t="shared" si="1"/>
        <v>54</v>
      </c>
      <c r="E29" s="279">
        <f t="shared" si="0"/>
        <v>9</v>
      </c>
      <c r="F29" s="265" t="s">
        <v>75</v>
      </c>
      <c r="G29" s="412"/>
      <c r="H29" s="412"/>
      <c r="I29" s="412"/>
      <c r="J29" s="412"/>
      <c r="K29" s="265"/>
      <c r="L29" s="265"/>
      <c r="M29" s="386"/>
      <c r="N29" s="386"/>
      <c r="O29" s="386"/>
      <c r="P29" s="386"/>
      <c r="Q29" s="266"/>
      <c r="R29" s="266"/>
      <c r="S29" s="280">
        <v>18</v>
      </c>
      <c r="T29" s="280"/>
      <c r="U29" s="280"/>
      <c r="V29" s="280"/>
      <c r="W29" s="265" t="s">
        <v>75</v>
      </c>
      <c r="X29" s="265">
        <v>3</v>
      </c>
      <c r="Y29" s="266">
        <v>18</v>
      </c>
      <c r="Z29" s="266"/>
      <c r="AA29" s="266"/>
      <c r="AB29" s="266"/>
      <c r="AC29" s="266" t="s">
        <v>75</v>
      </c>
      <c r="AD29" s="266">
        <v>3</v>
      </c>
      <c r="AE29" s="265">
        <v>18</v>
      </c>
      <c r="AF29" s="265"/>
      <c r="AG29" s="265"/>
      <c r="AH29" s="265"/>
      <c r="AI29" s="265" t="s">
        <v>75</v>
      </c>
      <c r="AJ29" s="265">
        <v>3</v>
      </c>
      <c r="AK29" s="428"/>
      <c r="AL29" s="429"/>
      <c r="AM29" s="429"/>
      <c r="AN29" s="430"/>
      <c r="AO29" s="266"/>
      <c r="AP29" s="267"/>
      <c r="AQ29" s="176"/>
      <c r="AT29" s="8"/>
    </row>
    <row r="30" spans="1:46" s="9" customFormat="1" ht="17.5" customHeight="1" outlineLevel="1" x14ac:dyDescent="0.35">
      <c r="A30" s="281" t="s">
        <v>6</v>
      </c>
      <c r="B30" s="177" t="s">
        <v>167</v>
      </c>
      <c r="C30" s="178" t="s">
        <v>43</v>
      </c>
      <c r="D30" s="179">
        <f t="shared" si="1"/>
        <v>18</v>
      </c>
      <c r="E30" s="179">
        <f t="shared" si="0"/>
        <v>3</v>
      </c>
      <c r="F30" s="148" t="s">
        <v>75</v>
      </c>
      <c r="G30" s="148"/>
      <c r="H30" s="148"/>
      <c r="I30" s="148"/>
      <c r="J30" s="148"/>
      <c r="K30" s="148"/>
      <c r="L30" s="148"/>
      <c r="M30" s="145"/>
      <c r="N30" s="145"/>
      <c r="O30" s="145"/>
      <c r="P30" s="145"/>
      <c r="Q30" s="145"/>
      <c r="R30" s="145"/>
      <c r="S30" s="148"/>
      <c r="T30" s="148"/>
      <c r="U30" s="148"/>
      <c r="V30" s="148"/>
      <c r="W30" s="148"/>
      <c r="X30" s="148"/>
      <c r="Y30" s="145">
        <v>18</v>
      </c>
      <c r="Z30" s="145"/>
      <c r="AA30" s="145"/>
      <c r="AB30" s="145"/>
      <c r="AC30" s="145" t="s">
        <v>75</v>
      </c>
      <c r="AD30" s="145">
        <v>3</v>
      </c>
      <c r="AE30" s="40"/>
      <c r="AF30" s="40"/>
      <c r="AG30" s="40"/>
      <c r="AH30" s="40"/>
      <c r="AI30" s="40"/>
      <c r="AJ30" s="40"/>
      <c r="AK30" s="198"/>
      <c r="AL30" s="198"/>
      <c r="AM30" s="198"/>
      <c r="AN30" s="198"/>
      <c r="AO30" s="198"/>
      <c r="AP30" s="282"/>
      <c r="AQ30" s="176"/>
      <c r="AT30" s="8"/>
    </row>
    <row r="31" spans="1:46" s="8" customFormat="1" ht="17.5" customHeight="1" outlineLevel="1" x14ac:dyDescent="0.25">
      <c r="A31" s="281" t="s">
        <v>7</v>
      </c>
      <c r="B31" s="177" t="s">
        <v>168</v>
      </c>
      <c r="C31" s="178" t="s">
        <v>62</v>
      </c>
      <c r="D31" s="179">
        <f t="shared" si="1"/>
        <v>18</v>
      </c>
      <c r="E31" s="179">
        <f t="shared" si="0"/>
        <v>3</v>
      </c>
      <c r="F31" s="148" t="s">
        <v>75</v>
      </c>
      <c r="G31" s="148"/>
      <c r="H31" s="148"/>
      <c r="I31" s="148"/>
      <c r="J31" s="148"/>
      <c r="K31" s="148"/>
      <c r="L31" s="148"/>
      <c r="M31" s="145"/>
      <c r="N31" s="145"/>
      <c r="O31" s="145"/>
      <c r="P31" s="145"/>
      <c r="Q31" s="145"/>
      <c r="R31" s="145"/>
      <c r="S31" s="148"/>
      <c r="T31" s="148"/>
      <c r="U31" s="148"/>
      <c r="V31" s="148"/>
      <c r="W31" s="148"/>
      <c r="X31" s="148"/>
      <c r="Y31" s="145">
        <v>18</v>
      </c>
      <c r="Z31" s="145"/>
      <c r="AA31" s="145"/>
      <c r="AB31" s="145"/>
      <c r="AC31" s="145" t="s">
        <v>75</v>
      </c>
      <c r="AD31" s="145">
        <v>3</v>
      </c>
      <c r="AE31" s="40"/>
      <c r="AF31" s="40"/>
      <c r="AG31" s="40"/>
      <c r="AH31" s="40"/>
      <c r="AI31" s="40"/>
      <c r="AJ31" s="40"/>
      <c r="AK31" s="198"/>
      <c r="AL31" s="198"/>
      <c r="AM31" s="198"/>
      <c r="AN31" s="198"/>
      <c r="AO31" s="198"/>
      <c r="AP31" s="282"/>
      <c r="AQ31" s="176"/>
    </row>
    <row r="32" spans="1:46" s="8" customFormat="1" ht="31.5" customHeight="1" outlineLevel="1" x14ac:dyDescent="0.25">
      <c r="A32" s="281" t="s">
        <v>8</v>
      </c>
      <c r="B32" s="177" t="s">
        <v>277</v>
      </c>
      <c r="C32" s="180" t="s">
        <v>257</v>
      </c>
      <c r="D32" s="179">
        <f t="shared" si="1"/>
        <v>18</v>
      </c>
      <c r="E32" s="179">
        <f t="shared" si="0"/>
        <v>3</v>
      </c>
      <c r="F32" s="148" t="s">
        <v>75</v>
      </c>
      <c r="G32" s="148"/>
      <c r="H32" s="148"/>
      <c r="I32" s="148"/>
      <c r="J32" s="148"/>
      <c r="K32" s="148"/>
      <c r="L32" s="148"/>
      <c r="M32" s="145"/>
      <c r="N32" s="145"/>
      <c r="O32" s="145"/>
      <c r="P32" s="145"/>
      <c r="Q32" s="145"/>
      <c r="R32" s="145"/>
      <c r="S32" s="148"/>
      <c r="T32" s="148"/>
      <c r="U32" s="148"/>
      <c r="V32" s="148"/>
      <c r="W32" s="148"/>
      <c r="X32" s="148"/>
      <c r="Y32" s="145">
        <v>18</v>
      </c>
      <c r="Z32" s="145"/>
      <c r="AA32" s="145"/>
      <c r="AB32" s="145"/>
      <c r="AC32" s="145" t="s">
        <v>75</v>
      </c>
      <c r="AD32" s="145">
        <v>3</v>
      </c>
      <c r="AE32" s="40"/>
      <c r="AF32" s="40"/>
      <c r="AG32" s="40"/>
      <c r="AH32" s="40"/>
      <c r="AI32" s="40"/>
      <c r="AJ32" s="40"/>
      <c r="AK32" s="198"/>
      <c r="AL32" s="198"/>
      <c r="AM32" s="198"/>
      <c r="AN32" s="198"/>
      <c r="AO32" s="198"/>
      <c r="AP32" s="282"/>
      <c r="AQ32" s="176"/>
    </row>
    <row r="33" spans="1:46" s="8" customFormat="1" ht="17.5" customHeight="1" outlineLevel="1" x14ac:dyDescent="0.25">
      <c r="A33" s="283" t="s">
        <v>9</v>
      </c>
      <c r="B33" s="181" t="s">
        <v>170</v>
      </c>
      <c r="C33" s="182" t="s">
        <v>125</v>
      </c>
      <c r="D33" s="183">
        <f t="shared" si="1"/>
        <v>18</v>
      </c>
      <c r="E33" s="183">
        <f t="shared" si="0"/>
        <v>3</v>
      </c>
      <c r="F33" s="183" t="s">
        <v>75</v>
      </c>
      <c r="G33" s="183"/>
      <c r="H33" s="183"/>
      <c r="I33" s="183"/>
      <c r="J33" s="183"/>
      <c r="K33" s="183"/>
      <c r="L33" s="183"/>
      <c r="M33" s="184"/>
      <c r="N33" s="184"/>
      <c r="O33" s="184"/>
      <c r="P33" s="184"/>
      <c r="Q33" s="184"/>
      <c r="R33" s="184"/>
      <c r="S33" s="185">
        <v>18</v>
      </c>
      <c r="T33" s="185"/>
      <c r="U33" s="185"/>
      <c r="V33" s="185"/>
      <c r="W33" s="183" t="s">
        <v>75</v>
      </c>
      <c r="X33" s="185">
        <v>3</v>
      </c>
      <c r="Y33" s="198"/>
      <c r="Z33" s="198"/>
      <c r="AA33" s="198"/>
      <c r="AB33" s="198"/>
      <c r="AC33" s="198"/>
      <c r="AD33" s="198"/>
      <c r="AE33" s="40"/>
      <c r="AF33" s="40"/>
      <c r="AG33" s="40"/>
      <c r="AH33" s="40"/>
      <c r="AI33" s="40"/>
      <c r="AJ33" s="40"/>
      <c r="AK33" s="198"/>
      <c r="AL33" s="198"/>
      <c r="AM33" s="198"/>
      <c r="AN33" s="198"/>
      <c r="AO33" s="198"/>
      <c r="AP33" s="282"/>
      <c r="AQ33" s="176"/>
    </row>
    <row r="34" spans="1:46" s="8" customFormat="1" ht="17.5" customHeight="1" outlineLevel="1" x14ac:dyDescent="0.25">
      <c r="A34" s="283" t="s">
        <v>10</v>
      </c>
      <c r="B34" s="186" t="s">
        <v>171</v>
      </c>
      <c r="C34" s="182" t="s">
        <v>124</v>
      </c>
      <c r="D34" s="183">
        <f t="shared" si="1"/>
        <v>18</v>
      </c>
      <c r="E34" s="183">
        <f t="shared" si="0"/>
        <v>3</v>
      </c>
      <c r="F34" s="183" t="s">
        <v>75</v>
      </c>
      <c r="G34" s="183"/>
      <c r="H34" s="183"/>
      <c r="I34" s="183"/>
      <c r="J34" s="183"/>
      <c r="K34" s="183"/>
      <c r="L34" s="183"/>
      <c r="M34" s="184"/>
      <c r="N34" s="184"/>
      <c r="O34" s="184"/>
      <c r="P34" s="184"/>
      <c r="Q34" s="184"/>
      <c r="R34" s="184"/>
      <c r="S34" s="185">
        <v>18</v>
      </c>
      <c r="T34" s="185"/>
      <c r="U34" s="185"/>
      <c r="V34" s="185"/>
      <c r="W34" s="183" t="s">
        <v>75</v>
      </c>
      <c r="X34" s="185">
        <v>3</v>
      </c>
      <c r="Y34" s="198"/>
      <c r="Z34" s="198"/>
      <c r="AA34" s="198"/>
      <c r="AB34" s="198"/>
      <c r="AC34" s="198"/>
      <c r="AD34" s="198"/>
      <c r="AE34" s="40"/>
      <c r="AF34" s="40"/>
      <c r="AG34" s="40"/>
      <c r="AH34" s="40"/>
      <c r="AI34" s="40"/>
      <c r="AJ34" s="40"/>
      <c r="AK34" s="198"/>
      <c r="AL34" s="198"/>
      <c r="AM34" s="198"/>
      <c r="AN34" s="198"/>
      <c r="AO34" s="198"/>
      <c r="AP34" s="282"/>
      <c r="AQ34" s="176"/>
    </row>
    <row r="35" spans="1:46" s="8" customFormat="1" ht="31.5" customHeight="1" outlineLevel="1" x14ac:dyDescent="0.25">
      <c r="A35" s="284" t="s">
        <v>11</v>
      </c>
      <c r="B35" s="187" t="s">
        <v>172</v>
      </c>
      <c r="C35" s="188" t="s">
        <v>145</v>
      </c>
      <c r="D35" s="189">
        <f t="shared" si="1"/>
        <v>18</v>
      </c>
      <c r="E35" s="189">
        <f t="shared" si="0"/>
        <v>3</v>
      </c>
      <c r="F35" s="189" t="s">
        <v>75</v>
      </c>
      <c r="G35" s="189"/>
      <c r="H35" s="189"/>
      <c r="I35" s="189"/>
      <c r="J35" s="189"/>
      <c r="K35" s="189"/>
      <c r="L35" s="189"/>
      <c r="M35" s="190"/>
      <c r="N35" s="190"/>
      <c r="O35" s="190"/>
      <c r="P35" s="190"/>
      <c r="Q35" s="190"/>
      <c r="R35" s="190"/>
      <c r="S35" s="189"/>
      <c r="T35" s="189"/>
      <c r="U35" s="189"/>
      <c r="V35" s="189"/>
      <c r="W35" s="189"/>
      <c r="X35" s="189"/>
      <c r="Y35" s="190"/>
      <c r="Z35" s="190"/>
      <c r="AA35" s="190"/>
      <c r="AB35" s="190"/>
      <c r="AC35" s="190"/>
      <c r="AD35" s="190"/>
      <c r="AE35" s="191">
        <v>18</v>
      </c>
      <c r="AF35" s="191"/>
      <c r="AG35" s="191"/>
      <c r="AH35" s="191"/>
      <c r="AI35" s="189" t="s">
        <v>75</v>
      </c>
      <c r="AJ35" s="191">
        <v>3</v>
      </c>
      <c r="AK35" s="198"/>
      <c r="AL35" s="198"/>
      <c r="AM35" s="198"/>
      <c r="AN35" s="198"/>
      <c r="AO35" s="198"/>
      <c r="AP35" s="282"/>
      <c r="AQ35" s="176"/>
    </row>
    <row r="36" spans="1:46" s="8" customFormat="1" ht="20.149999999999999" customHeight="1" outlineLevel="1" x14ac:dyDescent="0.25">
      <c r="A36" s="284" t="s">
        <v>12</v>
      </c>
      <c r="B36" s="187" t="s">
        <v>173</v>
      </c>
      <c r="C36" s="188" t="s">
        <v>138</v>
      </c>
      <c r="D36" s="189">
        <f t="shared" si="1"/>
        <v>18</v>
      </c>
      <c r="E36" s="189">
        <f t="shared" si="0"/>
        <v>3</v>
      </c>
      <c r="F36" s="189" t="s">
        <v>75</v>
      </c>
      <c r="G36" s="189"/>
      <c r="H36" s="189"/>
      <c r="I36" s="189"/>
      <c r="J36" s="189"/>
      <c r="K36" s="189"/>
      <c r="L36" s="189"/>
      <c r="M36" s="190"/>
      <c r="N36" s="190"/>
      <c r="O36" s="190"/>
      <c r="P36" s="190"/>
      <c r="Q36" s="190"/>
      <c r="R36" s="190"/>
      <c r="S36" s="189"/>
      <c r="T36" s="189"/>
      <c r="U36" s="189"/>
      <c r="V36" s="189"/>
      <c r="W36" s="189"/>
      <c r="X36" s="189"/>
      <c r="Y36" s="190"/>
      <c r="Z36" s="190"/>
      <c r="AA36" s="190"/>
      <c r="AB36" s="190"/>
      <c r="AC36" s="190"/>
      <c r="AD36" s="190"/>
      <c r="AE36" s="191">
        <v>18</v>
      </c>
      <c r="AF36" s="191"/>
      <c r="AG36" s="191"/>
      <c r="AH36" s="191"/>
      <c r="AI36" s="191" t="s">
        <v>75</v>
      </c>
      <c r="AJ36" s="191">
        <v>3</v>
      </c>
      <c r="AK36" s="198"/>
      <c r="AL36" s="198"/>
      <c r="AM36" s="198"/>
      <c r="AN36" s="198"/>
      <c r="AO36" s="198"/>
      <c r="AP36" s="282"/>
      <c r="AQ36" s="176"/>
    </row>
    <row r="37" spans="1:46" s="8" customFormat="1" ht="20.149999999999999" customHeight="1" outlineLevel="1" x14ac:dyDescent="0.25">
      <c r="A37" s="284" t="s">
        <v>13</v>
      </c>
      <c r="B37" s="187" t="s">
        <v>174</v>
      </c>
      <c r="C37" s="188" t="s">
        <v>139</v>
      </c>
      <c r="D37" s="189">
        <f t="shared" si="1"/>
        <v>18</v>
      </c>
      <c r="E37" s="189">
        <f t="shared" si="0"/>
        <v>3</v>
      </c>
      <c r="F37" s="189" t="s">
        <v>75</v>
      </c>
      <c r="G37" s="189"/>
      <c r="H37" s="189"/>
      <c r="I37" s="189"/>
      <c r="J37" s="189"/>
      <c r="K37" s="189"/>
      <c r="L37" s="189"/>
      <c r="M37" s="190"/>
      <c r="N37" s="190"/>
      <c r="O37" s="190"/>
      <c r="P37" s="190"/>
      <c r="Q37" s="190"/>
      <c r="R37" s="190"/>
      <c r="S37" s="189"/>
      <c r="T37" s="189"/>
      <c r="U37" s="189"/>
      <c r="V37" s="189"/>
      <c r="W37" s="189"/>
      <c r="X37" s="189"/>
      <c r="Y37" s="190"/>
      <c r="Z37" s="190"/>
      <c r="AA37" s="190"/>
      <c r="AB37" s="190"/>
      <c r="AC37" s="190"/>
      <c r="AD37" s="190"/>
      <c r="AE37" s="191">
        <v>18</v>
      </c>
      <c r="AF37" s="191"/>
      <c r="AG37" s="191"/>
      <c r="AH37" s="191"/>
      <c r="AI37" s="191" t="s">
        <v>75</v>
      </c>
      <c r="AJ37" s="191">
        <v>3</v>
      </c>
      <c r="AK37" s="198"/>
      <c r="AL37" s="198"/>
      <c r="AM37" s="198"/>
      <c r="AN37" s="198"/>
      <c r="AO37" s="198"/>
      <c r="AP37" s="282"/>
      <c r="AQ37" s="176"/>
    </row>
    <row r="38" spans="1:46" s="8" customFormat="1" ht="20.149999999999999" customHeight="1" outlineLevel="1" x14ac:dyDescent="0.25">
      <c r="A38" s="284" t="s">
        <v>14</v>
      </c>
      <c r="B38" s="192" t="s">
        <v>175</v>
      </c>
      <c r="C38" s="188" t="s">
        <v>266</v>
      </c>
      <c r="D38" s="189">
        <f t="shared" si="1"/>
        <v>18</v>
      </c>
      <c r="E38" s="189">
        <f t="shared" si="0"/>
        <v>3</v>
      </c>
      <c r="F38" s="189" t="s">
        <v>75</v>
      </c>
      <c r="G38" s="189"/>
      <c r="H38" s="189"/>
      <c r="I38" s="189"/>
      <c r="J38" s="189"/>
      <c r="K38" s="189"/>
      <c r="L38" s="189"/>
      <c r="M38" s="190"/>
      <c r="N38" s="190"/>
      <c r="O38" s="190"/>
      <c r="P38" s="190"/>
      <c r="Q38" s="190"/>
      <c r="R38" s="190"/>
      <c r="S38" s="189"/>
      <c r="T38" s="189"/>
      <c r="U38" s="189"/>
      <c r="V38" s="189"/>
      <c r="W38" s="189"/>
      <c r="X38" s="189"/>
      <c r="Y38" s="190"/>
      <c r="Z38" s="190"/>
      <c r="AA38" s="190"/>
      <c r="AB38" s="190"/>
      <c r="AC38" s="190"/>
      <c r="AD38" s="190"/>
      <c r="AE38" s="191">
        <v>18</v>
      </c>
      <c r="AF38" s="191"/>
      <c r="AG38" s="191"/>
      <c r="AH38" s="191"/>
      <c r="AI38" s="191" t="s">
        <v>75</v>
      </c>
      <c r="AJ38" s="191">
        <v>3</v>
      </c>
      <c r="AK38" s="198"/>
      <c r="AL38" s="198"/>
      <c r="AM38" s="198"/>
      <c r="AN38" s="198"/>
      <c r="AO38" s="198"/>
      <c r="AP38" s="282"/>
      <c r="AQ38" s="176"/>
    </row>
    <row r="39" spans="1:46" s="8" customFormat="1" ht="25.5" outlineLevel="1" thickBot="1" x14ac:dyDescent="0.3">
      <c r="A39" s="285" t="s">
        <v>15</v>
      </c>
      <c r="B39" s="286" t="s">
        <v>176</v>
      </c>
      <c r="C39" s="287" t="s">
        <v>140</v>
      </c>
      <c r="D39" s="288">
        <f t="shared" si="1"/>
        <v>18</v>
      </c>
      <c r="E39" s="288">
        <f t="shared" si="0"/>
        <v>3</v>
      </c>
      <c r="F39" s="288" t="s">
        <v>75</v>
      </c>
      <c r="G39" s="288"/>
      <c r="H39" s="288"/>
      <c r="I39" s="288"/>
      <c r="J39" s="288"/>
      <c r="K39" s="288"/>
      <c r="L39" s="288"/>
      <c r="M39" s="289"/>
      <c r="N39" s="289"/>
      <c r="O39" s="289"/>
      <c r="P39" s="289"/>
      <c r="Q39" s="289"/>
      <c r="R39" s="289"/>
      <c r="S39" s="288"/>
      <c r="T39" s="288"/>
      <c r="U39" s="288"/>
      <c r="V39" s="288"/>
      <c r="W39" s="288"/>
      <c r="X39" s="288"/>
      <c r="Y39" s="289"/>
      <c r="Z39" s="289"/>
      <c r="AA39" s="289"/>
      <c r="AB39" s="289"/>
      <c r="AC39" s="289"/>
      <c r="AD39" s="289"/>
      <c r="AE39" s="191">
        <v>18</v>
      </c>
      <c r="AF39" s="290"/>
      <c r="AG39" s="290"/>
      <c r="AH39" s="290"/>
      <c r="AI39" s="290" t="s">
        <v>75</v>
      </c>
      <c r="AJ39" s="290">
        <v>3</v>
      </c>
      <c r="AK39" s="273"/>
      <c r="AL39" s="273"/>
      <c r="AM39" s="273"/>
      <c r="AN39" s="273"/>
      <c r="AO39" s="273"/>
      <c r="AP39" s="274"/>
      <c r="AQ39" s="176"/>
    </row>
    <row r="40" spans="1:46" s="8" customFormat="1" ht="33" customHeight="1" thickBot="1" x14ac:dyDescent="0.3">
      <c r="A40" s="410" t="s">
        <v>258</v>
      </c>
      <c r="B40" s="411"/>
      <c r="C40" s="411"/>
      <c r="D40" s="254">
        <f t="shared" si="1"/>
        <v>18</v>
      </c>
      <c r="E40" s="254">
        <f t="shared" si="0"/>
        <v>2</v>
      </c>
      <c r="F40" s="255" t="s">
        <v>123</v>
      </c>
      <c r="G40" s="387"/>
      <c r="H40" s="387"/>
      <c r="I40" s="387"/>
      <c r="J40" s="387"/>
      <c r="K40" s="255"/>
      <c r="L40" s="255"/>
      <c r="M40" s="425"/>
      <c r="N40" s="425"/>
      <c r="O40" s="425"/>
      <c r="P40" s="425"/>
      <c r="Q40" s="256"/>
      <c r="R40" s="256"/>
      <c r="S40" s="387"/>
      <c r="T40" s="387"/>
      <c r="U40" s="387"/>
      <c r="V40" s="387"/>
      <c r="W40" s="255"/>
      <c r="X40" s="255"/>
      <c r="Y40" s="256">
        <v>18</v>
      </c>
      <c r="Z40" s="256"/>
      <c r="AA40" s="256"/>
      <c r="AB40" s="256"/>
      <c r="AC40" s="256" t="s">
        <v>123</v>
      </c>
      <c r="AD40" s="256">
        <v>2</v>
      </c>
      <c r="AE40" s="387"/>
      <c r="AF40" s="387"/>
      <c r="AG40" s="387"/>
      <c r="AH40" s="387"/>
      <c r="AI40" s="257"/>
      <c r="AJ40" s="257"/>
      <c r="AK40" s="425"/>
      <c r="AL40" s="425"/>
      <c r="AM40" s="425"/>
      <c r="AN40" s="425"/>
      <c r="AO40" s="258"/>
      <c r="AP40" s="259"/>
      <c r="AQ40" s="176"/>
    </row>
    <row r="41" spans="1:46" s="9" customFormat="1" ht="31" customHeight="1" x14ac:dyDescent="0.35">
      <c r="A41" s="436" t="s">
        <v>541</v>
      </c>
      <c r="B41" s="437"/>
      <c r="C41" s="437"/>
      <c r="D41" s="251">
        <f t="shared" si="1"/>
        <v>36</v>
      </c>
      <c r="E41" s="251">
        <f t="shared" si="0"/>
        <v>10</v>
      </c>
      <c r="F41" s="252"/>
      <c r="G41" s="409"/>
      <c r="H41" s="409"/>
      <c r="I41" s="409"/>
      <c r="J41" s="409"/>
      <c r="K41" s="252"/>
      <c r="L41" s="252"/>
      <c r="M41" s="390"/>
      <c r="N41" s="390"/>
      <c r="O41" s="390"/>
      <c r="P41" s="390"/>
      <c r="Q41" s="253"/>
      <c r="R41" s="253"/>
      <c r="S41" s="409"/>
      <c r="T41" s="409"/>
      <c r="U41" s="409"/>
      <c r="V41" s="409"/>
      <c r="W41" s="252"/>
      <c r="X41" s="252"/>
      <c r="Y41" s="390"/>
      <c r="Z41" s="390"/>
      <c r="AA41" s="390"/>
      <c r="AB41" s="390"/>
      <c r="AC41" s="253"/>
      <c r="AD41" s="253"/>
      <c r="AE41" s="409">
        <v>12</v>
      </c>
      <c r="AF41" s="409"/>
      <c r="AG41" s="409"/>
      <c r="AH41" s="409"/>
      <c r="AI41" s="252"/>
      <c r="AJ41" s="252">
        <v>2</v>
      </c>
      <c r="AK41" s="390">
        <v>24</v>
      </c>
      <c r="AL41" s="390"/>
      <c r="AM41" s="390"/>
      <c r="AN41" s="390"/>
      <c r="AO41" s="253"/>
      <c r="AP41" s="291">
        <v>8</v>
      </c>
      <c r="AQ41" s="193"/>
      <c r="AR41" s="8"/>
      <c r="AT41" s="8"/>
    </row>
    <row r="42" spans="1:46" s="8" customFormat="1" ht="25.5" outlineLevel="1" thickBot="1" x14ac:dyDescent="0.3">
      <c r="A42" s="292"/>
      <c r="B42" s="260" t="s">
        <v>274</v>
      </c>
      <c r="C42" s="260" t="s">
        <v>275</v>
      </c>
      <c r="D42" s="261">
        <f t="shared" si="1"/>
        <v>36</v>
      </c>
      <c r="E42" s="261">
        <f t="shared" si="0"/>
        <v>10</v>
      </c>
      <c r="F42" s="262"/>
      <c r="G42" s="262"/>
      <c r="H42" s="262"/>
      <c r="I42" s="262"/>
      <c r="J42" s="262"/>
      <c r="K42" s="262"/>
      <c r="L42" s="262"/>
      <c r="M42" s="250"/>
      <c r="N42" s="250"/>
      <c r="O42" s="250"/>
      <c r="P42" s="250"/>
      <c r="Q42" s="250"/>
      <c r="R42" s="250"/>
      <c r="S42" s="262"/>
      <c r="T42" s="262"/>
      <c r="U42" s="262"/>
      <c r="V42" s="262"/>
      <c r="W42" s="262"/>
      <c r="X42" s="262"/>
      <c r="Y42" s="250"/>
      <c r="Z42" s="250"/>
      <c r="AA42" s="250"/>
      <c r="AB42" s="250"/>
      <c r="AC42" s="250"/>
      <c r="AD42" s="250"/>
      <c r="AE42" s="262"/>
      <c r="AF42" s="262"/>
      <c r="AG42" s="262"/>
      <c r="AH42" s="262">
        <v>12</v>
      </c>
      <c r="AI42" s="262" t="s">
        <v>123</v>
      </c>
      <c r="AJ42" s="262">
        <v>2</v>
      </c>
      <c r="AK42" s="250"/>
      <c r="AL42" s="250"/>
      <c r="AM42" s="250"/>
      <c r="AN42" s="250">
        <v>24</v>
      </c>
      <c r="AO42" s="250" t="s">
        <v>355</v>
      </c>
      <c r="AP42" s="293">
        <v>8</v>
      </c>
      <c r="AQ42" s="193"/>
    </row>
    <row r="43" spans="1:46" s="9" customFormat="1" ht="20.5" customHeight="1" x14ac:dyDescent="0.35">
      <c r="A43" s="438" t="s">
        <v>542</v>
      </c>
      <c r="B43" s="439"/>
      <c r="C43" s="439"/>
      <c r="D43" s="264">
        <f t="shared" si="1"/>
        <v>150</v>
      </c>
      <c r="E43" s="264">
        <f t="shared" si="0"/>
        <v>6</v>
      </c>
      <c r="F43" s="265"/>
      <c r="G43" s="385"/>
      <c r="H43" s="385"/>
      <c r="I43" s="385"/>
      <c r="J43" s="385"/>
      <c r="K43" s="265"/>
      <c r="L43" s="265"/>
      <c r="M43" s="386"/>
      <c r="N43" s="386"/>
      <c r="O43" s="386"/>
      <c r="P43" s="386"/>
      <c r="Q43" s="266"/>
      <c r="R43" s="266"/>
      <c r="S43" s="385"/>
      <c r="T43" s="385"/>
      <c r="U43" s="385"/>
      <c r="V43" s="385"/>
      <c r="W43" s="265"/>
      <c r="X43" s="265"/>
      <c r="Y43" s="386"/>
      <c r="Z43" s="386"/>
      <c r="AA43" s="386"/>
      <c r="AB43" s="386"/>
      <c r="AC43" s="266"/>
      <c r="AD43" s="266"/>
      <c r="AE43" s="385">
        <v>50</v>
      </c>
      <c r="AF43" s="385"/>
      <c r="AG43" s="385"/>
      <c r="AH43" s="385"/>
      <c r="AI43" s="265"/>
      <c r="AJ43" s="265">
        <v>2</v>
      </c>
      <c r="AK43" s="386">
        <v>100</v>
      </c>
      <c r="AL43" s="386"/>
      <c r="AM43" s="386"/>
      <c r="AN43" s="386"/>
      <c r="AO43" s="266"/>
      <c r="AP43" s="267">
        <v>4</v>
      </c>
      <c r="AQ43" s="193"/>
      <c r="AT43" s="8"/>
    </row>
    <row r="44" spans="1:46" s="9" customFormat="1" ht="23.5" customHeight="1" thickBot="1" x14ac:dyDescent="0.4">
      <c r="A44" s="268"/>
      <c r="B44" s="269" t="s">
        <v>177</v>
      </c>
      <c r="C44" s="269" t="s">
        <v>146</v>
      </c>
      <c r="D44" s="270">
        <f t="shared" si="1"/>
        <v>150</v>
      </c>
      <c r="E44" s="270">
        <f t="shared" si="0"/>
        <v>6</v>
      </c>
      <c r="F44" s="271" t="s">
        <v>75</v>
      </c>
      <c r="G44" s="272"/>
      <c r="H44" s="272"/>
      <c r="I44" s="272"/>
      <c r="J44" s="272"/>
      <c r="K44" s="272"/>
      <c r="L44" s="272"/>
      <c r="M44" s="273"/>
      <c r="N44" s="273"/>
      <c r="O44" s="273"/>
      <c r="P44" s="273"/>
      <c r="Q44" s="273"/>
      <c r="R44" s="273"/>
      <c r="S44" s="272"/>
      <c r="T44" s="272"/>
      <c r="U44" s="272"/>
      <c r="V44" s="272"/>
      <c r="W44" s="272"/>
      <c r="X44" s="272"/>
      <c r="Y44" s="273"/>
      <c r="Z44" s="273"/>
      <c r="AA44" s="273"/>
      <c r="AB44" s="273"/>
      <c r="AC44" s="273"/>
      <c r="AD44" s="273"/>
      <c r="AE44" s="272"/>
      <c r="AF44" s="272"/>
      <c r="AG44" s="272"/>
      <c r="AH44" s="272">
        <v>50</v>
      </c>
      <c r="AI44" s="272" t="s">
        <v>75</v>
      </c>
      <c r="AJ44" s="272">
        <v>2</v>
      </c>
      <c r="AK44" s="273"/>
      <c r="AL44" s="273"/>
      <c r="AM44" s="273"/>
      <c r="AN44" s="273">
        <v>100</v>
      </c>
      <c r="AO44" s="273" t="s">
        <v>75</v>
      </c>
      <c r="AP44" s="274">
        <v>4</v>
      </c>
      <c r="AQ44" s="193"/>
      <c r="AT44" s="8"/>
    </row>
    <row r="45" spans="1:46" s="8" customFormat="1" ht="28.5" customHeight="1" x14ac:dyDescent="0.35">
      <c r="A45" s="440" t="s">
        <v>487</v>
      </c>
      <c r="B45" s="441"/>
      <c r="C45" s="441"/>
      <c r="D45" s="252"/>
      <c r="E45" s="252"/>
      <c r="F45" s="263"/>
      <c r="G45" s="435"/>
      <c r="H45" s="435"/>
      <c r="I45" s="435"/>
      <c r="J45" s="435"/>
      <c r="K45" s="252"/>
      <c r="L45" s="252"/>
      <c r="M45" s="395"/>
      <c r="N45" s="395"/>
      <c r="O45" s="395"/>
      <c r="P45" s="395"/>
      <c r="Q45" s="253"/>
      <c r="R45" s="253"/>
      <c r="S45" s="435"/>
      <c r="T45" s="435"/>
      <c r="U45" s="435"/>
      <c r="V45" s="435"/>
      <c r="W45" s="252"/>
      <c r="X45" s="252"/>
      <c r="Y45" s="395"/>
      <c r="Z45" s="395"/>
      <c r="AA45" s="395"/>
      <c r="AB45" s="395"/>
      <c r="AC45" s="253"/>
      <c r="AD45" s="253"/>
      <c r="AE45" s="435"/>
      <c r="AF45" s="435"/>
      <c r="AG45" s="435"/>
      <c r="AH45" s="435"/>
      <c r="AI45" s="252"/>
      <c r="AJ45" s="252"/>
      <c r="AK45" s="395"/>
      <c r="AL45" s="395"/>
      <c r="AM45" s="395"/>
      <c r="AN45" s="395"/>
      <c r="AO45" s="253"/>
      <c r="AP45" s="291"/>
      <c r="AQ45" s="193"/>
      <c r="AS45" s="9"/>
    </row>
    <row r="46" spans="1:46" s="8" customFormat="1" ht="19.5" customHeight="1" outlineLevel="1" x14ac:dyDescent="0.35">
      <c r="A46" s="294" t="s">
        <v>532</v>
      </c>
      <c r="B46" s="396" t="s">
        <v>345</v>
      </c>
      <c r="C46" s="396"/>
      <c r="D46" s="40">
        <f>M1_AK!D21</f>
        <v>567</v>
      </c>
      <c r="E46" s="40">
        <f>M1_AK!E21</f>
        <v>81</v>
      </c>
      <c r="F46" s="195" t="s">
        <v>128</v>
      </c>
      <c r="G46" s="40">
        <f>M1_AK!G21</f>
        <v>0</v>
      </c>
      <c r="H46" s="40">
        <f>M1_AK!H21</f>
        <v>0</v>
      </c>
      <c r="I46" s="40">
        <f>M1_AK!I21</f>
        <v>0</v>
      </c>
      <c r="J46" s="40">
        <f>M1_AK!J21</f>
        <v>36</v>
      </c>
      <c r="K46" s="40" t="s">
        <v>128</v>
      </c>
      <c r="L46" s="40">
        <f>M1_AK!L21</f>
        <v>6</v>
      </c>
      <c r="M46" s="198">
        <f>M1_AK!M21</f>
        <v>18</v>
      </c>
      <c r="N46" s="198">
        <f>M1_AK!N21</f>
        <v>18</v>
      </c>
      <c r="O46" s="198">
        <f>M1_AK!O21</f>
        <v>0</v>
      </c>
      <c r="P46" s="198">
        <f>M1_AK!P21</f>
        <v>63</v>
      </c>
      <c r="Q46" s="198" t="s">
        <v>128</v>
      </c>
      <c r="R46" s="198">
        <f>M1_AK!R21</f>
        <v>12</v>
      </c>
      <c r="S46" s="23">
        <f>M1_AK!S21</f>
        <v>27</v>
      </c>
      <c r="T46" s="23">
        <f>M1_AK!T21</f>
        <v>18</v>
      </c>
      <c r="U46" s="23">
        <f>M1_AK!U21</f>
        <v>0</v>
      </c>
      <c r="V46" s="23">
        <f>M1_AK!V21</f>
        <v>54</v>
      </c>
      <c r="W46" s="23" t="str">
        <f>M1_AK!W21</f>
        <v>x</v>
      </c>
      <c r="X46" s="23">
        <f>M1_AK!X21</f>
        <v>12</v>
      </c>
      <c r="Y46" s="198">
        <f>M1_AK!Y21</f>
        <v>27</v>
      </c>
      <c r="Z46" s="198">
        <f>M1_AK!Z21</f>
        <v>0</v>
      </c>
      <c r="AA46" s="198">
        <f>M1_AK!AA21</f>
        <v>0</v>
      </c>
      <c r="AB46" s="198">
        <f>M1_AK!AB21</f>
        <v>108</v>
      </c>
      <c r="AC46" s="198" t="str">
        <f>M1_AK!AC21</f>
        <v>x</v>
      </c>
      <c r="AD46" s="198">
        <f>M1_AK!AD21</f>
        <v>19</v>
      </c>
      <c r="AE46" s="23">
        <f>M1_AK!AE21</f>
        <v>9</v>
      </c>
      <c r="AF46" s="23">
        <f>M1_AK!AF21</f>
        <v>18</v>
      </c>
      <c r="AG46" s="23">
        <f>M1_AK!AG21</f>
        <v>0</v>
      </c>
      <c r="AH46" s="23">
        <f>M1_AK!AH21</f>
        <v>72</v>
      </c>
      <c r="AI46" s="23" t="str">
        <f>M1_AK!AI21</f>
        <v>x</v>
      </c>
      <c r="AJ46" s="23">
        <f>M1_AK!AJ21</f>
        <v>17</v>
      </c>
      <c r="AK46" s="198">
        <f>M1_AK!AK21</f>
        <v>9</v>
      </c>
      <c r="AL46" s="198">
        <f>M1_AK!AL21</f>
        <v>18</v>
      </c>
      <c r="AM46" s="198">
        <f>M1_AK!AM21</f>
        <v>0</v>
      </c>
      <c r="AN46" s="198">
        <f>M1_AK!AN21</f>
        <v>72</v>
      </c>
      <c r="AO46" s="198" t="str">
        <f>M1_AK!AO21</f>
        <v>x</v>
      </c>
      <c r="AP46" s="282">
        <f>M1_AK!AP21</f>
        <v>15</v>
      </c>
      <c r="AQ46" s="193"/>
      <c r="AS46" s="9"/>
    </row>
    <row r="47" spans="1:46" s="8" customFormat="1" ht="19.5" customHeight="1" outlineLevel="1" x14ac:dyDescent="0.35">
      <c r="A47" s="294" t="s">
        <v>533</v>
      </c>
      <c r="B47" s="396" t="s">
        <v>342</v>
      </c>
      <c r="C47" s="396"/>
      <c r="D47" s="196">
        <f>M2_EEiTP!D48</f>
        <v>687</v>
      </c>
      <c r="E47" s="196">
        <f>M2_EEiTP!E48</f>
        <v>81</v>
      </c>
      <c r="F47" s="40" t="s">
        <v>128</v>
      </c>
      <c r="G47" s="23">
        <f>M2_EEiTP!G48</f>
        <v>9</v>
      </c>
      <c r="H47" s="23">
        <f>M2_EEiTP!H48</f>
        <v>0</v>
      </c>
      <c r="I47" s="23">
        <f>M2_EEiTP!I48</f>
        <v>45</v>
      </c>
      <c r="J47" s="23">
        <f>M2_EEiTP!J48</f>
        <v>0</v>
      </c>
      <c r="K47" s="23" t="str">
        <f>M2_EEiTP!K48</f>
        <v>x</v>
      </c>
      <c r="L47" s="23">
        <f>M2_EEiTP!L48</f>
        <v>6</v>
      </c>
      <c r="M47" s="197">
        <f>M2_EEiTP!M48</f>
        <v>45</v>
      </c>
      <c r="N47" s="197">
        <f>M2_EEiTP!N48</f>
        <v>0</v>
      </c>
      <c r="O47" s="197">
        <f>M2_EEiTP!O48</f>
        <v>63</v>
      </c>
      <c r="P47" s="197">
        <f>M2_EEiTP!P48</f>
        <v>0</v>
      </c>
      <c r="Q47" s="197" t="str">
        <f>M2_EEiTP!Q48</f>
        <v>x</v>
      </c>
      <c r="R47" s="197">
        <f>M2_EEiTP!R48</f>
        <v>12</v>
      </c>
      <c r="S47" s="23">
        <f>M2_EEiTP!S48</f>
        <v>27</v>
      </c>
      <c r="T47" s="23">
        <f>M2_EEiTP!T48</f>
        <v>18</v>
      </c>
      <c r="U47" s="23">
        <f>M2_EEiTP!U48</f>
        <v>36</v>
      </c>
      <c r="V47" s="23">
        <f>M2_EEiTP!V48</f>
        <v>0</v>
      </c>
      <c r="W47" s="23" t="str">
        <f>M2_EEiTP!W48</f>
        <v>x</v>
      </c>
      <c r="X47" s="23">
        <f>M2_EEiTP!X48</f>
        <v>12</v>
      </c>
      <c r="Y47" s="197">
        <f>M2_EEiTP!Y48</f>
        <v>36</v>
      </c>
      <c r="Z47" s="197">
        <f>M2_EEiTP!Z48</f>
        <v>0</v>
      </c>
      <c r="AA47" s="197">
        <f>M2_EEiTP!AA48</f>
        <v>120</v>
      </c>
      <c r="AB47" s="197">
        <f>M2_EEiTP!AB48</f>
        <v>18</v>
      </c>
      <c r="AC47" s="197" t="str">
        <f>M2_EEiTP!AC48</f>
        <v>x</v>
      </c>
      <c r="AD47" s="197">
        <f>M2_EEiTP!AD48</f>
        <v>19</v>
      </c>
      <c r="AE47" s="23">
        <f>M2_EEiTP!AE48</f>
        <v>36</v>
      </c>
      <c r="AF47" s="23">
        <f>M2_EEiTP!AF48</f>
        <v>0</v>
      </c>
      <c r="AG47" s="23">
        <f>M2_EEiTP!AG48</f>
        <v>84</v>
      </c>
      <c r="AH47" s="23">
        <f>M2_EEiTP!AH48</f>
        <v>9</v>
      </c>
      <c r="AI47" s="23" t="str">
        <f>M2_EEiTP!AI48</f>
        <v>x</v>
      </c>
      <c r="AJ47" s="23">
        <f>M2_EEiTP!AJ48</f>
        <v>17</v>
      </c>
      <c r="AK47" s="197">
        <f>M2_EEiTP!AK48</f>
        <v>36</v>
      </c>
      <c r="AL47" s="197">
        <f>M2_EEiTP!AL48</f>
        <v>0</v>
      </c>
      <c r="AM47" s="197">
        <f>M2_EEiTP!AM48</f>
        <v>45</v>
      </c>
      <c r="AN47" s="197">
        <f>M2_EEiTP!AN48</f>
        <v>60</v>
      </c>
      <c r="AO47" s="197" t="str">
        <f>M2_EEiTP!AO48</f>
        <v>x</v>
      </c>
      <c r="AP47" s="295">
        <f>M2_EEiTP!AP48</f>
        <v>15</v>
      </c>
      <c r="AQ47" s="193">
        <f>SUM(G47:J47,M47:P47,S47:V47,Y47:AB47,AE47:AH47,AK47:AN47)</f>
        <v>687</v>
      </c>
      <c r="AS47" s="9"/>
    </row>
    <row r="48" spans="1:46" s="8" customFormat="1" ht="19.5" customHeight="1" outlineLevel="1" x14ac:dyDescent="0.35">
      <c r="A48" s="294" t="s">
        <v>534</v>
      </c>
      <c r="B48" s="396" t="s">
        <v>343</v>
      </c>
      <c r="C48" s="396"/>
      <c r="D48" s="40">
        <f>M3_EEEiWNJO!D51</f>
        <v>681</v>
      </c>
      <c r="E48" s="40">
        <f>M3_EEEiWNJO!E51</f>
        <v>81</v>
      </c>
      <c r="F48" s="40" t="s">
        <v>128</v>
      </c>
      <c r="G48" s="23">
        <f>M3_EEEiWNJO!G51</f>
        <v>9</v>
      </c>
      <c r="H48" s="23">
        <f>M3_EEEiWNJO!H51</f>
        <v>0</v>
      </c>
      <c r="I48" s="23">
        <f>M3_EEEiWNJO!I51</f>
        <v>45</v>
      </c>
      <c r="J48" s="23">
        <v>0</v>
      </c>
      <c r="K48" s="23" t="s">
        <v>128</v>
      </c>
      <c r="L48" s="23">
        <v>6</v>
      </c>
      <c r="M48" s="197">
        <v>75</v>
      </c>
      <c r="N48" s="197">
        <v>15</v>
      </c>
      <c r="O48" s="197">
        <v>90</v>
      </c>
      <c r="P48" s="197">
        <v>0</v>
      </c>
      <c r="Q48" s="197" t="s">
        <v>128</v>
      </c>
      <c r="R48" s="197">
        <v>12</v>
      </c>
      <c r="S48" s="23">
        <v>15</v>
      </c>
      <c r="T48" s="23">
        <v>0</v>
      </c>
      <c r="U48" s="23">
        <v>120</v>
      </c>
      <c r="V48" s="23">
        <v>0</v>
      </c>
      <c r="W48" s="23" t="s">
        <v>128</v>
      </c>
      <c r="X48" s="23">
        <v>12</v>
      </c>
      <c r="Y48" s="197">
        <v>60</v>
      </c>
      <c r="Z48" s="197">
        <v>0</v>
      </c>
      <c r="AA48" s="197">
        <v>195</v>
      </c>
      <c r="AB48" s="197">
        <v>0</v>
      </c>
      <c r="AC48" s="197" t="s">
        <v>128</v>
      </c>
      <c r="AD48" s="197">
        <v>19</v>
      </c>
      <c r="AE48" s="23">
        <v>45</v>
      </c>
      <c r="AF48" s="23">
        <v>0</v>
      </c>
      <c r="AG48" s="23">
        <v>165</v>
      </c>
      <c r="AH48" s="23">
        <v>0</v>
      </c>
      <c r="AI48" s="23" t="s">
        <v>128</v>
      </c>
      <c r="AJ48" s="23">
        <v>17</v>
      </c>
      <c r="AK48" s="197">
        <v>60</v>
      </c>
      <c r="AL48" s="197">
        <v>0</v>
      </c>
      <c r="AM48" s="197">
        <v>75</v>
      </c>
      <c r="AN48" s="197">
        <v>60</v>
      </c>
      <c r="AO48" s="197" t="s">
        <v>128</v>
      </c>
      <c r="AP48" s="295">
        <v>15</v>
      </c>
      <c r="AQ48" s="193">
        <f t="shared" ref="AQ48:AQ54" si="2">SUM(G48:J48,M48:P48,S48:V48,Y48:AB48,AE48:AH48,AK48:AN48)</f>
        <v>1029</v>
      </c>
      <c r="AS48" s="9"/>
    </row>
    <row r="49" spans="1:45" s="8" customFormat="1" ht="19.5" customHeight="1" outlineLevel="1" x14ac:dyDescent="0.35">
      <c r="A49" s="294" t="s">
        <v>535</v>
      </c>
      <c r="B49" s="396" t="s">
        <v>344</v>
      </c>
      <c r="C49" s="396"/>
      <c r="D49" s="40">
        <f>M4_EEiWEA!D54</f>
        <v>657</v>
      </c>
      <c r="E49" s="40">
        <f>M4_EEiWEA!E54</f>
        <v>81</v>
      </c>
      <c r="F49" s="40" t="str">
        <f>M4_EEiWEA!F54</f>
        <v>X</v>
      </c>
      <c r="G49" s="23">
        <f>M3_EEEiWNJO!G51</f>
        <v>9</v>
      </c>
      <c r="H49" s="23">
        <f>M3_EEEiWNJO!H51</f>
        <v>0</v>
      </c>
      <c r="I49" s="23">
        <f>M3_EEEiWNJO!I51</f>
        <v>45</v>
      </c>
      <c r="J49" s="23">
        <f>M3_EEEiWNJO!J51</f>
        <v>0</v>
      </c>
      <c r="K49" s="23" t="str">
        <f>M3_EEEiWNJO!K51</f>
        <v>x</v>
      </c>
      <c r="L49" s="23">
        <f>M3_EEEiWNJO!L51</f>
        <v>6</v>
      </c>
      <c r="M49" s="197">
        <f>M3_EEEiWNJO!M51</f>
        <v>45</v>
      </c>
      <c r="N49" s="197">
        <f>M3_EEEiWNJO!N51</f>
        <v>0</v>
      </c>
      <c r="O49" s="197">
        <f>M3_EEEiWNJO!O51</f>
        <v>63</v>
      </c>
      <c r="P49" s="197">
        <f>M3_EEEiWNJO!P51</f>
        <v>0</v>
      </c>
      <c r="Q49" s="197" t="str">
        <f>M3_EEEiWNJO!Q51</f>
        <v>x</v>
      </c>
      <c r="R49" s="197">
        <f>M3_EEEiWNJO!R51</f>
        <v>12</v>
      </c>
      <c r="S49" s="23">
        <f>M3_EEEiWNJO!S51</f>
        <v>18</v>
      </c>
      <c r="T49" s="23">
        <f>M3_EEEiWNJO!T51</f>
        <v>18</v>
      </c>
      <c r="U49" s="23">
        <f>M3_EEEiWNJO!U51</f>
        <v>45</v>
      </c>
      <c r="V49" s="23">
        <f>M3_EEEiWNJO!V51</f>
        <v>0</v>
      </c>
      <c r="W49" s="23" t="str">
        <f>M3_EEEiWNJO!W51</f>
        <v>x</v>
      </c>
      <c r="X49" s="23">
        <f>M3_EEEiWNJO!X51</f>
        <v>12</v>
      </c>
      <c r="Y49" s="197">
        <f>M3_EEEiWNJO!Y51</f>
        <v>36</v>
      </c>
      <c r="Z49" s="197">
        <f>M3_EEEiWNJO!Z51</f>
        <v>0</v>
      </c>
      <c r="AA49" s="197">
        <f>M3_EEEiWNJO!AA51</f>
        <v>117</v>
      </c>
      <c r="AB49" s="197">
        <f>M3_EEEiWNJO!AB51</f>
        <v>18</v>
      </c>
      <c r="AC49" s="197" t="str">
        <f>M3_EEEiWNJO!AC51</f>
        <v>x</v>
      </c>
      <c r="AD49" s="197">
        <f>M3_EEEiWNJO!AD51</f>
        <v>19</v>
      </c>
      <c r="AE49" s="23">
        <f>M3_EEEiWNJO!AE51</f>
        <v>27</v>
      </c>
      <c r="AF49" s="23">
        <f>M3_EEEiWNJO!AF51</f>
        <v>0</v>
      </c>
      <c r="AG49" s="23">
        <f>M3_EEEiWNJO!AG51</f>
        <v>90</v>
      </c>
      <c r="AH49" s="23">
        <f>M3_EEEiWNJO!AH51</f>
        <v>9</v>
      </c>
      <c r="AI49" s="23" t="str">
        <f>M3_EEEiWNJO!AI51</f>
        <v>x</v>
      </c>
      <c r="AJ49" s="23">
        <f>M3_EEEiWNJO!AJ51</f>
        <v>17</v>
      </c>
      <c r="AK49" s="197">
        <f>M3_EEEiWNJO!AK51</f>
        <v>36</v>
      </c>
      <c r="AL49" s="197">
        <f>M3_EEEiWNJO!AL51</f>
        <v>0</v>
      </c>
      <c r="AM49" s="197">
        <f>M3_EEEiWNJO!AM51</f>
        <v>45</v>
      </c>
      <c r="AN49" s="197">
        <f>M3_EEEiWNJO!AN51</f>
        <v>60</v>
      </c>
      <c r="AO49" s="197" t="str">
        <f>M3_EEEiWNJO!AO51</f>
        <v>x</v>
      </c>
      <c r="AP49" s="295">
        <f>M3_EEEiWNJO!AP51</f>
        <v>15</v>
      </c>
      <c r="AQ49" s="193">
        <f t="shared" si="2"/>
        <v>681</v>
      </c>
      <c r="AS49" s="9"/>
    </row>
    <row r="50" spans="1:45" s="8" customFormat="1" ht="19.5" customHeight="1" outlineLevel="1" x14ac:dyDescent="0.35">
      <c r="A50" s="294" t="s">
        <v>536</v>
      </c>
      <c r="B50" s="396" t="s">
        <v>540</v>
      </c>
      <c r="C50" s="396"/>
      <c r="D50" s="40">
        <f>M5_ISiEM!D37</f>
        <v>657</v>
      </c>
      <c r="E50" s="40">
        <f>M5_ISiEM!E37</f>
        <v>81</v>
      </c>
      <c r="F50" s="40" t="str">
        <f>M5_ISiEM!F37</f>
        <v>x</v>
      </c>
      <c r="G50" s="40">
        <f>M5_ISiEM!G37</f>
        <v>9</v>
      </c>
      <c r="H50" s="40">
        <f>M5_ISiEM!H37</f>
        <v>9</v>
      </c>
      <c r="I50" s="40">
        <f>M5_ISiEM!I37</f>
        <v>0</v>
      </c>
      <c r="J50" s="40">
        <f>M5_ISiEM!J37</f>
        <v>0</v>
      </c>
      <c r="K50" s="40" t="str">
        <f>M5_ISiEM!K37</f>
        <v>x</v>
      </c>
      <c r="L50" s="40">
        <f>M5_ISiEM!L37</f>
        <v>3</v>
      </c>
      <c r="M50" s="197">
        <f>M5_ISiEM!M37</f>
        <v>18</v>
      </c>
      <c r="N50" s="197">
        <f>M5_ISiEM!N37</f>
        <v>18</v>
      </c>
      <c r="O50" s="197">
        <f>M5_ISiEM!O37</f>
        <v>18</v>
      </c>
      <c r="P50" s="197">
        <f>M5_ISiEM!P37</f>
        <v>45</v>
      </c>
      <c r="Q50" s="197" t="str">
        <f>M5_ISiEM!Q37</f>
        <v>x</v>
      </c>
      <c r="R50" s="197">
        <f>M5_ISiEM!R37</f>
        <v>15</v>
      </c>
      <c r="S50" s="23">
        <f>M5_ISiEM!S37</f>
        <v>27</v>
      </c>
      <c r="T50" s="23">
        <f>M5_ISiEM!T37</f>
        <v>9</v>
      </c>
      <c r="U50" s="23">
        <f>M5_ISiEM!U37</f>
        <v>0</v>
      </c>
      <c r="V50" s="23">
        <f>M5_ISiEM!V37</f>
        <v>90</v>
      </c>
      <c r="W50" s="23" t="str">
        <f>M5_ISiEM!W37</f>
        <v>x</v>
      </c>
      <c r="X50" s="23">
        <f>M5_ISiEM!X37</f>
        <v>12</v>
      </c>
      <c r="Y50" s="197">
        <f>M5_ISiEM!Y37</f>
        <v>36</v>
      </c>
      <c r="Z50" s="197">
        <f>M5_ISiEM!Z37</f>
        <v>36</v>
      </c>
      <c r="AA50" s="197">
        <f>M5_ISiEM!AA37</f>
        <v>0</v>
      </c>
      <c r="AB50" s="197">
        <f>M5_ISiEM!AB37</f>
        <v>108</v>
      </c>
      <c r="AC50" s="197" t="str">
        <f>M5_ISiEM!AC37</f>
        <v>x</v>
      </c>
      <c r="AD50" s="197">
        <f>M5_ISiEM!AD37</f>
        <v>19</v>
      </c>
      <c r="AE50" s="23">
        <f>M5_ISiEM!AE37</f>
        <v>27</v>
      </c>
      <c r="AF50" s="23">
        <f>M5_ISiEM!AF37</f>
        <v>27</v>
      </c>
      <c r="AG50" s="23">
        <f>M5_ISiEM!AG37</f>
        <v>0</v>
      </c>
      <c r="AH50" s="23">
        <f>M5_ISiEM!AH37</f>
        <v>81</v>
      </c>
      <c r="AI50" s="23" t="str">
        <f>M5_ISiEM!AI37</f>
        <v>x</v>
      </c>
      <c r="AJ50" s="23">
        <f>M5_ISiEM!AJ37</f>
        <v>17</v>
      </c>
      <c r="AK50" s="197">
        <f>M5_ISiEM!AK37</f>
        <v>9</v>
      </c>
      <c r="AL50" s="197">
        <f>M5_ISiEM!AL37</f>
        <v>18</v>
      </c>
      <c r="AM50" s="197">
        <f>M5_ISiEM!AM37</f>
        <v>0</v>
      </c>
      <c r="AN50" s="197">
        <f>M5_ISiEM!AN37</f>
        <v>72</v>
      </c>
      <c r="AO50" s="197" t="str">
        <f>M5_ISiEM!AO37</f>
        <v>x</v>
      </c>
      <c r="AP50" s="295">
        <f>M5_ISiEM!AP37</f>
        <v>15</v>
      </c>
      <c r="AQ50" s="193">
        <f t="shared" si="2"/>
        <v>657</v>
      </c>
      <c r="AS50" s="9"/>
    </row>
    <row r="51" spans="1:45" s="8" customFormat="1" ht="19.5" customHeight="1" outlineLevel="1" x14ac:dyDescent="0.35">
      <c r="A51" s="294" t="s">
        <v>537</v>
      </c>
      <c r="B51" s="396" t="s">
        <v>63</v>
      </c>
      <c r="C51" s="396"/>
      <c r="D51" s="40">
        <f>M6_POWiP!D33</f>
        <v>594</v>
      </c>
      <c r="E51" s="40">
        <f>M6_POWiP!E33</f>
        <v>81</v>
      </c>
      <c r="F51" s="40" t="s">
        <v>128</v>
      </c>
      <c r="G51" s="40">
        <f>M6_POWiP!G33</f>
        <v>9</v>
      </c>
      <c r="H51" s="40">
        <f>M6_POWiP!H33</f>
        <v>18</v>
      </c>
      <c r="I51" s="40">
        <f>M6_POWiP!I33</f>
        <v>18</v>
      </c>
      <c r="J51" s="40">
        <f>M6_POWiP!J33</f>
        <v>0</v>
      </c>
      <c r="K51" s="40" t="str">
        <f>M6_POWiP!K33</f>
        <v>x</v>
      </c>
      <c r="L51" s="40">
        <f>M6_POWiP!L33</f>
        <v>6</v>
      </c>
      <c r="M51" s="197">
        <f>M6_POWiP!M33</f>
        <v>36</v>
      </c>
      <c r="N51" s="197">
        <f>M6_POWiP!N33</f>
        <v>36</v>
      </c>
      <c r="O51" s="197">
        <f>M6_POWiP!O33</f>
        <v>0</v>
      </c>
      <c r="P51" s="197">
        <f>M6_POWiP!P33</f>
        <v>0</v>
      </c>
      <c r="Q51" s="197" t="str">
        <f>M6_POWiP!Q33</f>
        <v>x</v>
      </c>
      <c r="R51" s="197">
        <f>M6_POWiP!R33</f>
        <v>12</v>
      </c>
      <c r="S51" s="195">
        <f>M6_POWiP!S33</f>
        <v>9</v>
      </c>
      <c r="T51" s="195">
        <f>M6_POWiP!T33</f>
        <v>18</v>
      </c>
      <c r="U51" s="195">
        <f>M6_POWiP!U33</f>
        <v>36</v>
      </c>
      <c r="V51" s="195">
        <f>M6_POWiP!V33</f>
        <v>54</v>
      </c>
      <c r="W51" s="195" t="str">
        <f>M6_POWiP!W33</f>
        <v>x</v>
      </c>
      <c r="X51" s="195">
        <f>M6_POWiP!X33</f>
        <v>12</v>
      </c>
      <c r="Y51" s="197">
        <f>M6_POWiP!Y33</f>
        <v>36</v>
      </c>
      <c r="Z51" s="197">
        <f>M6_POWiP!Z33</f>
        <v>36</v>
      </c>
      <c r="AA51" s="197">
        <f>M6_POWiP!AA33</f>
        <v>0</v>
      </c>
      <c r="AB51" s="197">
        <f>M6_POWiP!AB33</f>
        <v>72</v>
      </c>
      <c r="AC51" s="197" t="str">
        <f>M6_POWiP!AC33</f>
        <v>x</v>
      </c>
      <c r="AD51" s="197">
        <f>M6_POWiP!AD33</f>
        <v>19</v>
      </c>
      <c r="AE51" s="195">
        <f>M6_POWiP!AE33</f>
        <v>9</v>
      </c>
      <c r="AF51" s="195">
        <f>M6_POWiP!AF33</f>
        <v>18</v>
      </c>
      <c r="AG51" s="195">
        <f>M6_POWiP!AG33</f>
        <v>0</v>
      </c>
      <c r="AH51" s="195">
        <f>M6_POWiP!AH33</f>
        <v>108</v>
      </c>
      <c r="AI51" s="195" t="str">
        <f>M6_POWiP!AI33</f>
        <v>x</v>
      </c>
      <c r="AJ51" s="195">
        <f>M6_POWiP!AJ33</f>
        <v>17</v>
      </c>
      <c r="AK51" s="197">
        <f>M6_POWiP!AK33</f>
        <v>9</v>
      </c>
      <c r="AL51" s="197">
        <f>M6_POWiP!AL33</f>
        <v>27</v>
      </c>
      <c r="AM51" s="197">
        <f>M6_POWiP!AM33</f>
        <v>0</v>
      </c>
      <c r="AN51" s="197">
        <f>M6_POWiP!AN33</f>
        <v>45</v>
      </c>
      <c r="AO51" s="197" t="str">
        <f>M6_POWiP!AO33</f>
        <v>x</v>
      </c>
      <c r="AP51" s="295">
        <f>M6_POWiP!AP33</f>
        <v>15</v>
      </c>
      <c r="AQ51" s="193">
        <f t="shared" si="2"/>
        <v>594</v>
      </c>
      <c r="AS51" s="9"/>
    </row>
    <row r="52" spans="1:45" s="8" customFormat="1" ht="19.5" customHeight="1" outlineLevel="1" x14ac:dyDescent="0.35">
      <c r="A52" s="294" t="s">
        <v>622</v>
      </c>
      <c r="B52" s="396" t="s">
        <v>410</v>
      </c>
      <c r="C52" s="396"/>
      <c r="D52" s="40">
        <f>M7_RzPSM!D36</f>
        <v>567</v>
      </c>
      <c r="E52" s="40">
        <f>M7_RzPSM!E36</f>
        <v>81</v>
      </c>
      <c r="F52" s="40" t="s">
        <v>128</v>
      </c>
      <c r="G52" s="40">
        <f>M7_RzPSM!G36</f>
        <v>18</v>
      </c>
      <c r="H52" s="40">
        <f>M7_RzPSM!H36</f>
        <v>18</v>
      </c>
      <c r="I52" s="40">
        <f>M7_RzPSM!I36</f>
        <v>0</v>
      </c>
      <c r="J52" s="40">
        <f>M7_RzPSM!J36</f>
        <v>0</v>
      </c>
      <c r="K52" s="40" t="str">
        <f>M7_RzPSM!K36</f>
        <v>x</v>
      </c>
      <c r="L52" s="40">
        <f>M7_RzPSM!L36</f>
        <v>6</v>
      </c>
      <c r="M52" s="197">
        <f>M7_RzPSM!M36</f>
        <v>36</v>
      </c>
      <c r="N52" s="197">
        <f>M7_RzPSM!N36</f>
        <v>36</v>
      </c>
      <c r="O52" s="197">
        <f>M7_RzPSM!O36</f>
        <v>0</v>
      </c>
      <c r="P52" s="197">
        <f>M7_RzPSM!P36</f>
        <v>0</v>
      </c>
      <c r="Q52" s="197" t="str">
        <f>M7_RzPSM!Q36</f>
        <v>x</v>
      </c>
      <c r="R52" s="197">
        <f>M7_RzPSM!R36</f>
        <v>12</v>
      </c>
      <c r="S52" s="195">
        <f>M7_RzPSM!S36</f>
        <v>27</v>
      </c>
      <c r="T52" s="195">
        <f>M7_RzPSM!T36</f>
        <v>36</v>
      </c>
      <c r="U52" s="195">
        <f>M7_RzPSM!U36</f>
        <v>18</v>
      </c>
      <c r="V52" s="195">
        <f>M7_RzPSM!V36</f>
        <v>0</v>
      </c>
      <c r="W52" s="195" t="str">
        <f>M7_RzPSM!W36</f>
        <v>x</v>
      </c>
      <c r="X52" s="195">
        <f>M7_RzPSM!X36</f>
        <v>12</v>
      </c>
      <c r="Y52" s="197">
        <f>M7_RzPSM!Y36</f>
        <v>36</v>
      </c>
      <c r="Z52" s="197">
        <f>M7_RzPSM!Z36</f>
        <v>45</v>
      </c>
      <c r="AA52" s="197">
        <f>M7_RzPSM!AA36</f>
        <v>54</v>
      </c>
      <c r="AB52" s="197">
        <f>M7_RzPSM!AB36</f>
        <v>18</v>
      </c>
      <c r="AC52" s="197" t="str">
        <f>M7_RzPSM!AC36</f>
        <v>x</v>
      </c>
      <c r="AD52" s="197">
        <f>M7_RzPSM!AD36</f>
        <v>19</v>
      </c>
      <c r="AE52" s="195">
        <f>M7_RzPSM!AE36</f>
        <v>18</v>
      </c>
      <c r="AF52" s="195">
        <f>M7_RzPSM!AF36</f>
        <v>36</v>
      </c>
      <c r="AG52" s="195">
        <f>M7_RzPSM!AG36</f>
        <v>72</v>
      </c>
      <c r="AH52" s="195">
        <f>M7_RzPSM!AH36</f>
        <v>18</v>
      </c>
      <c r="AI52" s="195" t="str">
        <f>M7_RzPSM!AI36</f>
        <v>x</v>
      </c>
      <c r="AJ52" s="195">
        <f>M7_RzPSM!AJ36</f>
        <v>17</v>
      </c>
      <c r="AK52" s="197">
        <f>M7_RzPSM!AK36</f>
        <v>36</v>
      </c>
      <c r="AL52" s="197">
        <f>M7_RzPSM!AL36</f>
        <v>27</v>
      </c>
      <c r="AM52" s="197">
        <f>M7_RzPSM!AM36</f>
        <v>18</v>
      </c>
      <c r="AN52" s="197">
        <f>M7_RzPSM!AN36</f>
        <v>0</v>
      </c>
      <c r="AO52" s="197" t="str">
        <f>M7_RzPSM!AO36</f>
        <v>x</v>
      </c>
      <c r="AP52" s="295">
        <f>M7_RzPSM!AP36</f>
        <v>15</v>
      </c>
      <c r="AQ52" s="193">
        <f t="shared" si="2"/>
        <v>567</v>
      </c>
      <c r="AS52" s="9"/>
    </row>
    <row r="53" spans="1:45" s="8" customFormat="1" ht="19.5" customHeight="1" outlineLevel="1" x14ac:dyDescent="0.35">
      <c r="A53" s="296" t="s">
        <v>538</v>
      </c>
      <c r="B53" s="397" t="s">
        <v>411</v>
      </c>
      <c r="C53" s="397"/>
      <c r="D53" s="262">
        <f>M8_RzPM!D36</f>
        <v>567</v>
      </c>
      <c r="E53" s="262">
        <f>M8_RzPM!E36</f>
        <v>81</v>
      </c>
      <c r="F53" s="262" t="s">
        <v>128</v>
      </c>
      <c r="G53" s="262">
        <f>M8_RzPM!G36</f>
        <v>18</v>
      </c>
      <c r="H53" s="262">
        <f>M8_RzPM!H36</f>
        <v>18</v>
      </c>
      <c r="I53" s="262">
        <f>M8_RzPM!I36</f>
        <v>0</v>
      </c>
      <c r="J53" s="262">
        <f>M8_RzPM!J36</f>
        <v>0</v>
      </c>
      <c r="K53" s="262" t="str">
        <f>M8_RzPM!K36</f>
        <v>x</v>
      </c>
      <c r="L53" s="262">
        <f>M8_RzPM!L36</f>
        <v>6</v>
      </c>
      <c r="M53" s="275">
        <f>M8_RzPM!M36</f>
        <v>36</v>
      </c>
      <c r="N53" s="275">
        <f>M8_RzPM!N36</f>
        <v>36</v>
      </c>
      <c r="O53" s="275">
        <f>M8_RzPM!O36</f>
        <v>0</v>
      </c>
      <c r="P53" s="275">
        <f>M8_RzPM!P36</f>
        <v>0</v>
      </c>
      <c r="Q53" s="275" t="str">
        <f>M8_RzPM!Q36</f>
        <v>x</v>
      </c>
      <c r="R53" s="275">
        <f>M8_RzPM!R36</f>
        <v>12</v>
      </c>
      <c r="S53" s="276">
        <f>M8_RzPM!S36</f>
        <v>27</v>
      </c>
      <c r="T53" s="276">
        <f>M8_RzPM!T36</f>
        <v>36</v>
      </c>
      <c r="U53" s="276">
        <f>M8_RzPM!U36</f>
        <v>18</v>
      </c>
      <c r="V53" s="276">
        <f>M8_RzPM!V36</f>
        <v>0</v>
      </c>
      <c r="W53" s="276" t="str">
        <f>M8_RzPM!W36</f>
        <v>x</v>
      </c>
      <c r="X53" s="276">
        <f>M8_RzPM!X36</f>
        <v>12</v>
      </c>
      <c r="Y53" s="275">
        <f>M8_RzPM!Y36</f>
        <v>36</v>
      </c>
      <c r="Z53" s="275">
        <f>M8_RzPM!Z36</f>
        <v>45</v>
      </c>
      <c r="AA53" s="275">
        <f>M8_RzPM!AA36</f>
        <v>54</v>
      </c>
      <c r="AB53" s="275">
        <f>M8_RzPM!AB36</f>
        <v>18</v>
      </c>
      <c r="AC53" s="275" t="str">
        <f>M8_RzPM!AC36</f>
        <v>x</v>
      </c>
      <c r="AD53" s="275">
        <f>M8_RzPM!AD36</f>
        <v>19</v>
      </c>
      <c r="AE53" s="276">
        <f>M8_RzPM!AE36</f>
        <v>18</v>
      </c>
      <c r="AF53" s="276">
        <f>M8_RzPM!AF36</f>
        <v>36</v>
      </c>
      <c r="AG53" s="276">
        <f>M8_RzPM!AG36</f>
        <v>72</v>
      </c>
      <c r="AH53" s="276">
        <f>M8_RzPM!AH36</f>
        <v>18</v>
      </c>
      <c r="AI53" s="276" t="str">
        <f>M8_RzPM!AI36</f>
        <v>x</v>
      </c>
      <c r="AJ53" s="276">
        <f>M8_RzPM!AJ36</f>
        <v>17</v>
      </c>
      <c r="AK53" s="275">
        <f>M8_RzPM!AK36</f>
        <v>36</v>
      </c>
      <c r="AL53" s="275">
        <f>M8_RzPM!AL36</f>
        <v>27</v>
      </c>
      <c r="AM53" s="275">
        <f>M8_RzPM!AM36</f>
        <v>18</v>
      </c>
      <c r="AN53" s="275">
        <f>M8_RzPM!AN36</f>
        <v>0</v>
      </c>
      <c r="AO53" s="275" t="str">
        <f>M8_RzPM!AO36</f>
        <v>x</v>
      </c>
      <c r="AP53" s="297">
        <f>M8_RzPM!AP36</f>
        <v>15</v>
      </c>
      <c r="AQ53" s="193">
        <f t="shared" si="2"/>
        <v>567</v>
      </c>
      <c r="AS53" s="9"/>
    </row>
    <row r="54" spans="1:45" s="8" customFormat="1" ht="19.5" customHeight="1" outlineLevel="1" thickBot="1" x14ac:dyDescent="0.4">
      <c r="A54" s="296" t="s">
        <v>539</v>
      </c>
      <c r="B54" s="397" t="s">
        <v>623</v>
      </c>
      <c r="C54" s="397"/>
      <c r="D54" s="262">
        <f>M9_PRiMES!D37</f>
        <v>579</v>
      </c>
      <c r="E54" s="262">
        <f>M9_PRiMES!E37</f>
        <v>81</v>
      </c>
      <c r="F54" s="262" t="s">
        <v>128</v>
      </c>
      <c r="G54" s="262">
        <f>M9_PRiMES!G37</f>
        <v>9</v>
      </c>
      <c r="H54" s="262">
        <f>M9_PRiMES!H37</f>
        <v>9</v>
      </c>
      <c r="I54" s="262">
        <f>M9_PRiMES!I37</f>
        <v>18</v>
      </c>
      <c r="J54" s="262">
        <f>M9_PRiMES!J37</f>
        <v>0</v>
      </c>
      <c r="K54" s="262" t="str">
        <f>M9_PRiMES!K37</f>
        <v>x</v>
      </c>
      <c r="L54" s="262">
        <f>M9_PRiMES!L37</f>
        <v>6</v>
      </c>
      <c r="M54" s="250">
        <f>M9_PRiMES!M37</f>
        <v>36</v>
      </c>
      <c r="N54" s="250">
        <f>M9_PRiMES!N37</f>
        <v>36</v>
      </c>
      <c r="O54" s="250">
        <f>M9_PRiMES!O37</f>
        <v>0</v>
      </c>
      <c r="P54" s="250">
        <f>M9_PRiMES!P37</f>
        <v>0</v>
      </c>
      <c r="Q54" s="250" t="str">
        <f>M9_PRiMES!Q37</f>
        <v>x</v>
      </c>
      <c r="R54" s="250">
        <f>M9_PRiMES!R37</f>
        <v>12</v>
      </c>
      <c r="S54" s="262">
        <f>M9_PRiMES!S37</f>
        <v>27</v>
      </c>
      <c r="T54" s="262">
        <f>M9_PRiMES!T37</f>
        <v>36</v>
      </c>
      <c r="U54" s="262">
        <f>M9_PRiMES!U37</f>
        <v>18</v>
      </c>
      <c r="V54" s="262">
        <f>M9_PRiMES!V37</f>
        <v>0</v>
      </c>
      <c r="W54" s="262" t="str">
        <f>M9_PRiMES!W37</f>
        <v>x</v>
      </c>
      <c r="X54" s="262">
        <f>M9_PRiMES!X37</f>
        <v>12</v>
      </c>
      <c r="Y54" s="250">
        <f>M9_PRiMES!Y37</f>
        <v>18</v>
      </c>
      <c r="Z54" s="250">
        <f>M9_PRiMES!Z37</f>
        <v>45</v>
      </c>
      <c r="AA54" s="250">
        <f>M9_PRiMES!AA37</f>
        <v>90</v>
      </c>
      <c r="AB54" s="250">
        <f>M9_PRiMES!AB37</f>
        <v>0</v>
      </c>
      <c r="AC54" s="250" t="str">
        <f>M9_PRiMES!AC37</f>
        <v>x</v>
      </c>
      <c r="AD54" s="250">
        <f>M9_PRiMES!AD37</f>
        <v>19</v>
      </c>
      <c r="AE54" s="262">
        <f>M9_PRiMES!AE37</f>
        <v>18</v>
      </c>
      <c r="AF54" s="262">
        <f>M9_PRiMES!AF37</f>
        <v>36</v>
      </c>
      <c r="AG54" s="262">
        <f>M9_PRiMES!AG37</f>
        <v>90</v>
      </c>
      <c r="AH54" s="262">
        <f>M9_PRiMES!AH37</f>
        <v>0</v>
      </c>
      <c r="AI54" s="262" t="str">
        <f>M9_PRiMES!AI37</f>
        <v>x</v>
      </c>
      <c r="AJ54" s="262">
        <f>M9_PRiMES!AJ37</f>
        <v>17</v>
      </c>
      <c r="AK54" s="250">
        <f>M9_PRiMES!AK37</f>
        <v>18</v>
      </c>
      <c r="AL54" s="250">
        <f>M9_PRiMES!AL37</f>
        <v>36</v>
      </c>
      <c r="AM54" s="250">
        <f>M9_PRiMES!AM37</f>
        <v>27</v>
      </c>
      <c r="AN54" s="250">
        <f>M9_PRiMES!AN37</f>
        <v>0</v>
      </c>
      <c r="AO54" s="250" t="str">
        <f>M9_PRiMES!AO37</f>
        <v>x</v>
      </c>
      <c r="AP54" s="250">
        <f>M9_PRiMES!AP37</f>
        <v>15</v>
      </c>
      <c r="AQ54" s="193">
        <f t="shared" si="2"/>
        <v>567</v>
      </c>
      <c r="AS54" s="9"/>
    </row>
    <row r="55" spans="1:45" s="8" customFormat="1" ht="32.15" customHeight="1" x14ac:dyDescent="0.35">
      <c r="A55" s="391" t="s">
        <v>531</v>
      </c>
      <c r="B55" s="392"/>
      <c r="C55" s="392"/>
      <c r="D55" s="392"/>
      <c r="E55" s="392"/>
      <c r="F55" s="392"/>
      <c r="G55" s="393"/>
      <c r="H55" s="393"/>
      <c r="I55" s="393"/>
      <c r="J55" s="393"/>
      <c r="K55" s="393"/>
      <c r="L55" s="393"/>
      <c r="M55" s="393"/>
      <c r="N55" s="393"/>
      <c r="O55" s="393"/>
      <c r="P55" s="393"/>
      <c r="Q55" s="393"/>
      <c r="R55" s="393"/>
      <c r="S55" s="393"/>
      <c r="T55" s="393"/>
      <c r="U55" s="393"/>
      <c r="V55" s="393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3"/>
      <c r="AJ55" s="393"/>
      <c r="AK55" s="393"/>
      <c r="AL55" s="393"/>
      <c r="AM55" s="393"/>
      <c r="AN55" s="393"/>
      <c r="AO55" s="393"/>
      <c r="AP55" s="394"/>
      <c r="AQ55" s="193"/>
      <c r="AR55" s="9"/>
      <c r="AS55" s="9"/>
    </row>
    <row r="56" spans="1:45" s="8" customFormat="1" ht="19.5" customHeight="1" x14ac:dyDescent="0.35">
      <c r="A56" s="277" t="s">
        <v>532</v>
      </c>
      <c r="B56" s="396" t="s">
        <v>483</v>
      </c>
      <c r="C56" s="396"/>
      <c r="D56" s="40">
        <f t="shared" ref="D56:D64" si="3">SUM($D$8,$D$29,$D$40,$D$41,D46)</f>
        <v>1128</v>
      </c>
      <c r="E56" s="40">
        <f>E$8+E$29+E$40+E$41+E46+E$43</f>
        <v>180</v>
      </c>
      <c r="F56" s="195" t="s">
        <v>128</v>
      </c>
      <c r="G56" s="389">
        <f t="shared" ref="G56:G64" si="4">SUM(G46:J46, G$29,G$40,G$41,G$8)</f>
        <v>171</v>
      </c>
      <c r="H56" s="389"/>
      <c r="I56" s="389"/>
      <c r="J56" s="389"/>
      <c r="K56" s="40" t="s">
        <v>128</v>
      </c>
      <c r="L56" s="40">
        <f>L$8+L$29+L$40+L$41+L46+L$43</f>
        <v>30</v>
      </c>
      <c r="M56" s="388">
        <f t="shared" ref="M56:M64" si="5">SUM(M46:P46, M$29,M$40,M$41,M$8)</f>
        <v>216</v>
      </c>
      <c r="N56" s="388"/>
      <c r="O56" s="388"/>
      <c r="P56" s="388"/>
      <c r="Q56" s="198" t="s">
        <v>128</v>
      </c>
      <c r="R56" s="40">
        <f t="shared" ref="R56:R64" si="6">R$8+R$29+R$40+R$41+R46+R$43</f>
        <v>30</v>
      </c>
      <c r="S56" s="389">
        <f t="shared" ref="S56:S64" si="7">SUM(S46:V46, S$29,S$40,S$41,S$8)</f>
        <v>228</v>
      </c>
      <c r="T56" s="389"/>
      <c r="U56" s="389"/>
      <c r="V56" s="389"/>
      <c r="W56" s="40" t="s">
        <v>128</v>
      </c>
      <c r="X56" s="40">
        <f t="shared" ref="X56:X64" si="8">X$8+X$29+X$40+X$41+X46+X$43</f>
        <v>30</v>
      </c>
      <c r="Y56" s="388">
        <f t="shared" ref="Y56:Y62" si="9">SUM(Y46:AB46, Y$29,Y$40,Y$41,Y$8)</f>
        <v>207</v>
      </c>
      <c r="Z56" s="388"/>
      <c r="AA56" s="388"/>
      <c r="AB56" s="388"/>
      <c r="AC56" s="198" t="s">
        <v>128</v>
      </c>
      <c r="AD56" s="40">
        <f t="shared" ref="AD56:AD64" si="10">AD$8+AD$29+AD$40+AD$41+AD46+AD$43</f>
        <v>30</v>
      </c>
      <c r="AE56" s="389">
        <f t="shared" ref="AE56:AE64" si="11">SUM(AE46:AH46, AE$29,AE$40,AE$41,AE$8)</f>
        <v>165</v>
      </c>
      <c r="AF56" s="389"/>
      <c r="AG56" s="389"/>
      <c r="AH56" s="389"/>
      <c r="AI56" s="40" t="s">
        <v>128</v>
      </c>
      <c r="AJ56" s="40">
        <f t="shared" ref="AJ56:AJ64" si="12">AJ$8+AJ$29+AJ$40+AJ$41+AJ46+AJ$43</f>
        <v>30</v>
      </c>
      <c r="AK56" s="388">
        <f t="shared" ref="AK56:AK64" si="13">SUM(AK46:AN46, AK$29,AK$40,AK$41,AK$8)</f>
        <v>141</v>
      </c>
      <c r="AL56" s="388"/>
      <c r="AM56" s="388"/>
      <c r="AN56" s="388"/>
      <c r="AO56" s="198" t="s">
        <v>128</v>
      </c>
      <c r="AP56" s="278">
        <f t="shared" ref="AP56:AP64" si="14">AP$8+AP$29+AP$40+AP$41+AP46+AP$43</f>
        <v>30</v>
      </c>
      <c r="AQ56" s="193">
        <f>G56+M56+S56+Y56+AE56+AK56</f>
        <v>1128</v>
      </c>
      <c r="AR56" s="9"/>
      <c r="AS56" s="9"/>
    </row>
    <row r="57" spans="1:45" s="8" customFormat="1" ht="19.5" customHeight="1" x14ac:dyDescent="0.35">
      <c r="A57" s="277" t="s">
        <v>533</v>
      </c>
      <c r="B57" s="396" t="s">
        <v>561</v>
      </c>
      <c r="C57" s="396"/>
      <c r="D57" s="40">
        <f t="shared" si="3"/>
        <v>1248</v>
      </c>
      <c r="E57" s="40">
        <f t="shared" ref="E57:E64" si="15">$E$8+$E$29+$E$40+$E$41+E47+$E$43</f>
        <v>180</v>
      </c>
      <c r="F57" s="40" t="s">
        <v>128</v>
      </c>
      <c r="G57" s="389">
        <f t="shared" si="4"/>
        <v>189</v>
      </c>
      <c r="H57" s="389"/>
      <c r="I57" s="389"/>
      <c r="J57" s="389"/>
      <c r="K57" s="40" t="s">
        <v>128</v>
      </c>
      <c r="L57" s="370">
        <f t="shared" ref="L57:L64" si="16">L$8+L$29+L$40+L$41+L47+L$43</f>
        <v>30</v>
      </c>
      <c r="M57" s="388">
        <f t="shared" si="5"/>
        <v>225</v>
      </c>
      <c r="N57" s="388"/>
      <c r="O57" s="388"/>
      <c r="P57" s="388"/>
      <c r="Q57" s="198" t="s">
        <v>128</v>
      </c>
      <c r="R57" s="40">
        <f t="shared" si="6"/>
        <v>30</v>
      </c>
      <c r="S57" s="389">
        <f t="shared" si="7"/>
        <v>210</v>
      </c>
      <c r="T57" s="389"/>
      <c r="U57" s="389"/>
      <c r="V57" s="389"/>
      <c r="W57" s="40" t="s">
        <v>128</v>
      </c>
      <c r="X57" s="40">
        <f t="shared" si="8"/>
        <v>30</v>
      </c>
      <c r="Y57" s="388">
        <f t="shared" si="9"/>
        <v>246</v>
      </c>
      <c r="Z57" s="388"/>
      <c r="AA57" s="388"/>
      <c r="AB57" s="388"/>
      <c r="AC57" s="198" t="s">
        <v>128</v>
      </c>
      <c r="AD57" s="40">
        <f t="shared" si="10"/>
        <v>30</v>
      </c>
      <c r="AE57" s="389">
        <f t="shared" si="11"/>
        <v>195</v>
      </c>
      <c r="AF57" s="389"/>
      <c r="AG57" s="389"/>
      <c r="AH57" s="389"/>
      <c r="AI57" s="40" t="s">
        <v>128</v>
      </c>
      <c r="AJ57" s="40">
        <f t="shared" si="12"/>
        <v>30</v>
      </c>
      <c r="AK57" s="388">
        <f t="shared" si="13"/>
        <v>183</v>
      </c>
      <c r="AL57" s="388"/>
      <c r="AM57" s="388"/>
      <c r="AN57" s="388"/>
      <c r="AO57" s="198" t="s">
        <v>128</v>
      </c>
      <c r="AP57" s="278">
        <f t="shared" si="14"/>
        <v>30</v>
      </c>
      <c r="AQ57" s="193">
        <f t="shared" ref="AQ57:AQ64" si="17">G57+M57+S57+Y57+AE57+AK57</f>
        <v>1248</v>
      </c>
      <c r="AR57" s="9"/>
      <c r="AS57" s="9"/>
    </row>
    <row r="58" spans="1:45" s="8" customFormat="1" ht="19.5" customHeight="1" x14ac:dyDescent="0.35">
      <c r="A58" s="277" t="s">
        <v>534</v>
      </c>
      <c r="B58" s="396" t="s">
        <v>562</v>
      </c>
      <c r="C58" s="396"/>
      <c r="D58" s="40">
        <f t="shared" si="3"/>
        <v>1242</v>
      </c>
      <c r="E58" s="40">
        <f t="shared" si="15"/>
        <v>180</v>
      </c>
      <c r="F58" s="40" t="s">
        <v>128</v>
      </c>
      <c r="G58" s="389">
        <f t="shared" si="4"/>
        <v>189</v>
      </c>
      <c r="H58" s="389"/>
      <c r="I58" s="389"/>
      <c r="J58" s="389"/>
      <c r="K58" s="40" t="s">
        <v>128</v>
      </c>
      <c r="L58" s="370">
        <f t="shared" si="16"/>
        <v>30</v>
      </c>
      <c r="M58" s="388">
        <f t="shared" si="5"/>
        <v>297</v>
      </c>
      <c r="N58" s="388"/>
      <c r="O58" s="388"/>
      <c r="P58" s="388"/>
      <c r="Q58" s="198" t="s">
        <v>128</v>
      </c>
      <c r="R58" s="40">
        <f t="shared" si="6"/>
        <v>30</v>
      </c>
      <c r="S58" s="389">
        <f t="shared" si="7"/>
        <v>264</v>
      </c>
      <c r="T58" s="389"/>
      <c r="U58" s="389"/>
      <c r="V58" s="389"/>
      <c r="W58" s="40" t="s">
        <v>128</v>
      </c>
      <c r="X58" s="40">
        <f t="shared" si="8"/>
        <v>30</v>
      </c>
      <c r="Y58" s="388">
        <f t="shared" si="9"/>
        <v>327</v>
      </c>
      <c r="Z58" s="388"/>
      <c r="AA58" s="388"/>
      <c r="AB58" s="388"/>
      <c r="AC58" s="198" t="s">
        <v>128</v>
      </c>
      <c r="AD58" s="40">
        <f t="shared" si="10"/>
        <v>30</v>
      </c>
      <c r="AE58" s="389">
        <f t="shared" si="11"/>
        <v>276</v>
      </c>
      <c r="AF58" s="389"/>
      <c r="AG58" s="389"/>
      <c r="AH58" s="389"/>
      <c r="AI58" s="40" t="s">
        <v>128</v>
      </c>
      <c r="AJ58" s="40">
        <f t="shared" si="12"/>
        <v>30</v>
      </c>
      <c r="AK58" s="388">
        <f t="shared" si="13"/>
        <v>237</v>
      </c>
      <c r="AL58" s="388"/>
      <c r="AM58" s="388"/>
      <c r="AN58" s="388"/>
      <c r="AO58" s="198" t="s">
        <v>128</v>
      </c>
      <c r="AP58" s="278">
        <f t="shared" si="14"/>
        <v>30</v>
      </c>
      <c r="AQ58" s="193">
        <f t="shared" si="17"/>
        <v>1590</v>
      </c>
      <c r="AR58" s="9"/>
      <c r="AS58" s="9"/>
    </row>
    <row r="59" spans="1:45" s="8" customFormat="1" ht="19.5" customHeight="1" x14ac:dyDescent="0.35">
      <c r="A59" s="277" t="s">
        <v>535</v>
      </c>
      <c r="B59" s="396" t="s">
        <v>344</v>
      </c>
      <c r="C59" s="396"/>
      <c r="D59" s="40">
        <f t="shared" si="3"/>
        <v>1218</v>
      </c>
      <c r="E59" s="40">
        <f t="shared" si="15"/>
        <v>180</v>
      </c>
      <c r="F59" s="40" t="s">
        <v>128</v>
      </c>
      <c r="G59" s="389">
        <f t="shared" si="4"/>
        <v>189</v>
      </c>
      <c r="H59" s="389"/>
      <c r="I59" s="389"/>
      <c r="J59" s="389"/>
      <c r="K59" s="40" t="s">
        <v>128</v>
      </c>
      <c r="L59" s="370">
        <f t="shared" si="16"/>
        <v>30</v>
      </c>
      <c r="M59" s="388">
        <f t="shared" si="5"/>
        <v>225</v>
      </c>
      <c r="N59" s="388"/>
      <c r="O59" s="388"/>
      <c r="P59" s="388"/>
      <c r="Q59" s="198" t="s">
        <v>128</v>
      </c>
      <c r="R59" s="40">
        <f t="shared" si="6"/>
        <v>30</v>
      </c>
      <c r="S59" s="389">
        <f t="shared" si="7"/>
        <v>210</v>
      </c>
      <c r="T59" s="389"/>
      <c r="U59" s="389"/>
      <c r="V59" s="389"/>
      <c r="W59" s="40" t="s">
        <v>128</v>
      </c>
      <c r="X59" s="40">
        <f t="shared" si="8"/>
        <v>30</v>
      </c>
      <c r="Y59" s="388">
        <f t="shared" si="9"/>
        <v>243</v>
      </c>
      <c r="Z59" s="388"/>
      <c r="AA59" s="388"/>
      <c r="AB59" s="388"/>
      <c r="AC59" s="198" t="s">
        <v>128</v>
      </c>
      <c r="AD59" s="40">
        <f t="shared" si="10"/>
        <v>30</v>
      </c>
      <c r="AE59" s="389">
        <f t="shared" si="11"/>
        <v>192</v>
      </c>
      <c r="AF59" s="389"/>
      <c r="AG59" s="389"/>
      <c r="AH59" s="389"/>
      <c r="AI59" s="40" t="s">
        <v>128</v>
      </c>
      <c r="AJ59" s="40">
        <f t="shared" si="12"/>
        <v>30</v>
      </c>
      <c r="AK59" s="388">
        <f t="shared" si="13"/>
        <v>183</v>
      </c>
      <c r="AL59" s="388"/>
      <c r="AM59" s="388"/>
      <c r="AN59" s="388"/>
      <c r="AO59" s="198" t="s">
        <v>128</v>
      </c>
      <c r="AP59" s="278">
        <f t="shared" si="14"/>
        <v>30</v>
      </c>
      <c r="AQ59" s="193">
        <f t="shared" si="17"/>
        <v>1242</v>
      </c>
      <c r="AR59" s="9"/>
      <c r="AS59" s="9"/>
    </row>
    <row r="60" spans="1:45" s="8" customFormat="1" ht="19.5" customHeight="1" x14ac:dyDescent="0.35">
      <c r="A60" s="277" t="s">
        <v>536</v>
      </c>
      <c r="B60" s="396" t="s">
        <v>540</v>
      </c>
      <c r="C60" s="396"/>
      <c r="D60" s="40">
        <f t="shared" si="3"/>
        <v>1218</v>
      </c>
      <c r="E60" s="40">
        <f t="shared" si="15"/>
        <v>180</v>
      </c>
      <c r="F60" s="40" t="s">
        <v>128</v>
      </c>
      <c r="G60" s="389">
        <f t="shared" si="4"/>
        <v>153</v>
      </c>
      <c r="H60" s="389"/>
      <c r="I60" s="389"/>
      <c r="J60" s="389"/>
      <c r="K60" s="40" t="s">
        <v>128</v>
      </c>
      <c r="L60" s="370">
        <f t="shared" si="16"/>
        <v>27</v>
      </c>
      <c r="M60" s="388">
        <f t="shared" si="5"/>
        <v>216</v>
      </c>
      <c r="N60" s="388"/>
      <c r="O60" s="388"/>
      <c r="P60" s="388"/>
      <c r="Q60" s="198" t="s">
        <v>128</v>
      </c>
      <c r="R60" s="40">
        <f t="shared" si="6"/>
        <v>33</v>
      </c>
      <c r="S60" s="389">
        <f t="shared" si="7"/>
        <v>255</v>
      </c>
      <c r="T60" s="389"/>
      <c r="U60" s="389"/>
      <c r="V60" s="389"/>
      <c r="W60" s="40" t="s">
        <v>128</v>
      </c>
      <c r="X60" s="40">
        <f t="shared" si="8"/>
        <v>30</v>
      </c>
      <c r="Y60" s="388">
        <f t="shared" si="9"/>
        <v>252</v>
      </c>
      <c r="Z60" s="388"/>
      <c r="AA60" s="388"/>
      <c r="AB60" s="388"/>
      <c r="AC60" s="198" t="s">
        <v>128</v>
      </c>
      <c r="AD60" s="40">
        <f t="shared" si="10"/>
        <v>30</v>
      </c>
      <c r="AE60" s="389">
        <f t="shared" si="11"/>
        <v>201</v>
      </c>
      <c r="AF60" s="389"/>
      <c r="AG60" s="389"/>
      <c r="AH60" s="389"/>
      <c r="AI60" s="40" t="s">
        <v>128</v>
      </c>
      <c r="AJ60" s="40">
        <f t="shared" si="12"/>
        <v>30</v>
      </c>
      <c r="AK60" s="388">
        <f t="shared" si="13"/>
        <v>141</v>
      </c>
      <c r="AL60" s="388"/>
      <c r="AM60" s="388"/>
      <c r="AN60" s="388"/>
      <c r="AO60" s="198" t="s">
        <v>128</v>
      </c>
      <c r="AP60" s="278">
        <f t="shared" si="14"/>
        <v>30</v>
      </c>
      <c r="AQ60" s="193">
        <f t="shared" si="17"/>
        <v>1218</v>
      </c>
      <c r="AR60" s="9"/>
      <c r="AS60" s="9"/>
    </row>
    <row r="61" spans="1:45" s="8" customFormat="1" ht="19.5" customHeight="1" x14ac:dyDescent="0.35">
      <c r="A61" s="277" t="s">
        <v>537</v>
      </c>
      <c r="B61" s="396" t="s">
        <v>63</v>
      </c>
      <c r="C61" s="396"/>
      <c r="D61" s="40">
        <f t="shared" si="3"/>
        <v>1155</v>
      </c>
      <c r="E61" s="40">
        <f t="shared" si="15"/>
        <v>180</v>
      </c>
      <c r="F61" s="40" t="s">
        <v>128</v>
      </c>
      <c r="G61" s="389">
        <f t="shared" si="4"/>
        <v>180</v>
      </c>
      <c r="H61" s="389"/>
      <c r="I61" s="389"/>
      <c r="J61" s="389"/>
      <c r="K61" s="40" t="s">
        <v>128</v>
      </c>
      <c r="L61" s="370">
        <f t="shared" si="16"/>
        <v>30</v>
      </c>
      <c r="M61" s="388">
        <f t="shared" si="5"/>
        <v>189</v>
      </c>
      <c r="N61" s="388"/>
      <c r="O61" s="388"/>
      <c r="P61" s="388"/>
      <c r="Q61" s="198" t="s">
        <v>128</v>
      </c>
      <c r="R61" s="40">
        <f t="shared" si="6"/>
        <v>30</v>
      </c>
      <c r="S61" s="389">
        <f t="shared" si="7"/>
        <v>246</v>
      </c>
      <c r="T61" s="389"/>
      <c r="U61" s="389"/>
      <c r="V61" s="389"/>
      <c r="W61" s="40" t="s">
        <v>128</v>
      </c>
      <c r="X61" s="40">
        <f t="shared" si="8"/>
        <v>30</v>
      </c>
      <c r="Y61" s="388">
        <f t="shared" si="9"/>
        <v>216</v>
      </c>
      <c r="Z61" s="388"/>
      <c r="AA61" s="388"/>
      <c r="AB61" s="388"/>
      <c r="AC61" s="198" t="s">
        <v>128</v>
      </c>
      <c r="AD61" s="40">
        <f t="shared" si="10"/>
        <v>30</v>
      </c>
      <c r="AE61" s="389">
        <f t="shared" si="11"/>
        <v>201</v>
      </c>
      <c r="AF61" s="389"/>
      <c r="AG61" s="389"/>
      <c r="AH61" s="389"/>
      <c r="AI61" s="40" t="s">
        <v>128</v>
      </c>
      <c r="AJ61" s="40">
        <f t="shared" si="12"/>
        <v>30</v>
      </c>
      <c r="AK61" s="388">
        <f t="shared" si="13"/>
        <v>123</v>
      </c>
      <c r="AL61" s="388"/>
      <c r="AM61" s="388"/>
      <c r="AN61" s="388"/>
      <c r="AO61" s="198" t="s">
        <v>128</v>
      </c>
      <c r="AP61" s="278">
        <f t="shared" si="14"/>
        <v>30</v>
      </c>
      <c r="AQ61" s="193">
        <f t="shared" si="17"/>
        <v>1155</v>
      </c>
      <c r="AR61" s="9"/>
      <c r="AS61" s="9"/>
    </row>
    <row r="62" spans="1:45" s="8" customFormat="1" ht="19.5" customHeight="1" x14ac:dyDescent="0.35">
      <c r="A62" s="277" t="s">
        <v>622</v>
      </c>
      <c r="B62" s="396" t="s">
        <v>448</v>
      </c>
      <c r="C62" s="396"/>
      <c r="D62" s="40">
        <f t="shared" si="3"/>
        <v>1128</v>
      </c>
      <c r="E62" s="40">
        <f t="shared" si="15"/>
        <v>180</v>
      </c>
      <c r="F62" s="40" t="s">
        <v>128</v>
      </c>
      <c r="G62" s="389">
        <f t="shared" si="4"/>
        <v>171</v>
      </c>
      <c r="H62" s="389"/>
      <c r="I62" s="389"/>
      <c r="J62" s="389"/>
      <c r="K62" s="40" t="s">
        <v>128</v>
      </c>
      <c r="L62" s="370">
        <f t="shared" si="16"/>
        <v>30</v>
      </c>
      <c r="M62" s="388">
        <f t="shared" si="5"/>
        <v>189</v>
      </c>
      <c r="N62" s="388"/>
      <c r="O62" s="388"/>
      <c r="P62" s="388"/>
      <c r="Q62" s="198" t="s">
        <v>128</v>
      </c>
      <c r="R62" s="40">
        <f t="shared" si="6"/>
        <v>30</v>
      </c>
      <c r="S62" s="389">
        <f t="shared" si="7"/>
        <v>210</v>
      </c>
      <c r="T62" s="389"/>
      <c r="U62" s="389"/>
      <c r="V62" s="389"/>
      <c r="W62" s="40" t="s">
        <v>128</v>
      </c>
      <c r="X62" s="40">
        <f t="shared" si="8"/>
        <v>30</v>
      </c>
      <c r="Y62" s="388">
        <f t="shared" si="9"/>
        <v>225</v>
      </c>
      <c r="Z62" s="388"/>
      <c r="AA62" s="388"/>
      <c r="AB62" s="388"/>
      <c r="AC62" s="198" t="s">
        <v>128</v>
      </c>
      <c r="AD62" s="40">
        <f t="shared" si="10"/>
        <v>30</v>
      </c>
      <c r="AE62" s="389">
        <f t="shared" si="11"/>
        <v>210</v>
      </c>
      <c r="AF62" s="389"/>
      <c r="AG62" s="389"/>
      <c r="AH62" s="389"/>
      <c r="AI62" s="40" t="s">
        <v>128</v>
      </c>
      <c r="AJ62" s="40">
        <f t="shared" si="12"/>
        <v>30</v>
      </c>
      <c r="AK62" s="388">
        <f t="shared" si="13"/>
        <v>123</v>
      </c>
      <c r="AL62" s="388"/>
      <c r="AM62" s="388"/>
      <c r="AN62" s="388"/>
      <c r="AO62" s="198" t="s">
        <v>128</v>
      </c>
      <c r="AP62" s="278">
        <f t="shared" si="14"/>
        <v>30</v>
      </c>
      <c r="AQ62" s="193">
        <f t="shared" si="17"/>
        <v>1128</v>
      </c>
      <c r="AR62" s="9"/>
      <c r="AS62" s="9"/>
    </row>
    <row r="63" spans="1:45" s="8" customFormat="1" ht="19.5" customHeight="1" x14ac:dyDescent="0.35">
      <c r="A63" s="277" t="s">
        <v>538</v>
      </c>
      <c r="B63" s="396" t="s">
        <v>411</v>
      </c>
      <c r="C63" s="396"/>
      <c r="D63" s="40">
        <f t="shared" si="3"/>
        <v>1128</v>
      </c>
      <c r="E63" s="40">
        <f t="shared" si="15"/>
        <v>180</v>
      </c>
      <c r="F63" s="40" t="s">
        <v>128</v>
      </c>
      <c r="G63" s="389">
        <f t="shared" si="4"/>
        <v>171</v>
      </c>
      <c r="H63" s="389"/>
      <c r="I63" s="389"/>
      <c r="J63" s="389"/>
      <c r="K63" s="40" t="s">
        <v>128</v>
      </c>
      <c r="L63" s="370">
        <f t="shared" si="16"/>
        <v>30</v>
      </c>
      <c r="M63" s="388">
        <f t="shared" si="5"/>
        <v>189</v>
      </c>
      <c r="N63" s="388"/>
      <c r="O63" s="388"/>
      <c r="P63" s="388"/>
      <c r="Q63" s="198" t="s">
        <v>128</v>
      </c>
      <c r="R63" s="40">
        <f t="shared" si="6"/>
        <v>30</v>
      </c>
      <c r="S63" s="389">
        <f t="shared" si="7"/>
        <v>210</v>
      </c>
      <c r="T63" s="389"/>
      <c r="U63" s="389"/>
      <c r="V63" s="389"/>
      <c r="W63" s="40" t="s">
        <v>128</v>
      </c>
      <c r="X63" s="40">
        <f t="shared" si="8"/>
        <v>30</v>
      </c>
      <c r="Y63" s="388">
        <f>SUM(Y46:AB46, Y$29,Y$40,Y$41,Y$8)</f>
        <v>207</v>
      </c>
      <c r="Z63" s="388"/>
      <c r="AA63" s="388"/>
      <c r="AB63" s="388"/>
      <c r="AC63" s="198" t="s">
        <v>128</v>
      </c>
      <c r="AD63" s="40">
        <f t="shared" si="10"/>
        <v>30</v>
      </c>
      <c r="AE63" s="389">
        <f t="shared" si="11"/>
        <v>210</v>
      </c>
      <c r="AF63" s="389"/>
      <c r="AG63" s="389"/>
      <c r="AH63" s="389"/>
      <c r="AI63" s="40" t="s">
        <v>128</v>
      </c>
      <c r="AJ63" s="40">
        <f t="shared" si="12"/>
        <v>30</v>
      </c>
      <c r="AK63" s="388">
        <f t="shared" si="13"/>
        <v>123</v>
      </c>
      <c r="AL63" s="388"/>
      <c r="AM63" s="388"/>
      <c r="AN63" s="388"/>
      <c r="AO63" s="198" t="s">
        <v>128</v>
      </c>
      <c r="AP63" s="278">
        <f t="shared" si="14"/>
        <v>30</v>
      </c>
      <c r="AQ63" s="193">
        <f t="shared" si="17"/>
        <v>1110</v>
      </c>
      <c r="AR63" s="9"/>
      <c r="AS63" s="9"/>
    </row>
    <row r="64" spans="1:45" s="8" customFormat="1" ht="19.5" customHeight="1" thickBot="1" x14ac:dyDescent="0.4">
      <c r="A64" s="362" t="s">
        <v>539</v>
      </c>
      <c r="B64" s="442" t="s">
        <v>623</v>
      </c>
      <c r="C64" s="442"/>
      <c r="D64" s="363">
        <f t="shared" si="3"/>
        <v>1140</v>
      </c>
      <c r="E64" s="363">
        <f t="shared" si="15"/>
        <v>180</v>
      </c>
      <c r="F64" s="363" t="s">
        <v>128</v>
      </c>
      <c r="G64" s="419">
        <f t="shared" si="4"/>
        <v>171</v>
      </c>
      <c r="H64" s="419"/>
      <c r="I64" s="419"/>
      <c r="J64" s="419"/>
      <c r="K64" s="363" t="s">
        <v>128</v>
      </c>
      <c r="L64" s="370">
        <f t="shared" si="16"/>
        <v>30</v>
      </c>
      <c r="M64" s="418">
        <f t="shared" si="5"/>
        <v>189</v>
      </c>
      <c r="N64" s="418"/>
      <c r="O64" s="418"/>
      <c r="P64" s="418"/>
      <c r="Q64" s="364" t="s">
        <v>128</v>
      </c>
      <c r="R64" s="363">
        <f t="shared" si="6"/>
        <v>30</v>
      </c>
      <c r="S64" s="419">
        <f t="shared" si="7"/>
        <v>210</v>
      </c>
      <c r="T64" s="419"/>
      <c r="U64" s="419"/>
      <c r="V64" s="419"/>
      <c r="W64" s="363" t="s">
        <v>128</v>
      </c>
      <c r="X64" s="363">
        <f t="shared" si="8"/>
        <v>30</v>
      </c>
      <c r="Y64" s="418">
        <f>SUM(Y47:AB47, Y$29,Y$40,Y$41,Y$8)</f>
        <v>246</v>
      </c>
      <c r="Z64" s="418"/>
      <c r="AA64" s="418"/>
      <c r="AB64" s="418"/>
      <c r="AC64" s="364" t="s">
        <v>128</v>
      </c>
      <c r="AD64" s="363">
        <f t="shared" si="10"/>
        <v>30</v>
      </c>
      <c r="AE64" s="419">
        <f t="shared" si="11"/>
        <v>210</v>
      </c>
      <c r="AF64" s="419"/>
      <c r="AG64" s="419"/>
      <c r="AH64" s="419"/>
      <c r="AI64" s="363" t="s">
        <v>128</v>
      </c>
      <c r="AJ64" s="363">
        <f t="shared" si="12"/>
        <v>30</v>
      </c>
      <c r="AK64" s="418">
        <f t="shared" si="13"/>
        <v>123</v>
      </c>
      <c r="AL64" s="418"/>
      <c r="AM64" s="418"/>
      <c r="AN64" s="418"/>
      <c r="AO64" s="364" t="s">
        <v>128</v>
      </c>
      <c r="AP64" s="365">
        <f t="shared" si="14"/>
        <v>30</v>
      </c>
      <c r="AQ64" s="193">
        <f t="shared" si="17"/>
        <v>1149</v>
      </c>
      <c r="AR64" s="9"/>
      <c r="AS64" s="9"/>
    </row>
    <row r="65" spans="1:46" s="8" customFormat="1" ht="15.5" x14ac:dyDescent="0.35">
      <c r="A65" s="424" t="s">
        <v>271</v>
      </c>
      <c r="B65" s="424"/>
      <c r="C65" s="424"/>
      <c r="D65" s="424"/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199"/>
      <c r="AL65" s="199"/>
      <c r="AM65" s="199"/>
      <c r="AN65" s="199"/>
      <c r="AO65" s="199"/>
      <c r="AP65" s="199"/>
      <c r="AQ65" s="193"/>
      <c r="AR65" s="9"/>
      <c r="AS65" s="9"/>
    </row>
    <row r="66" spans="1:46" s="8" customFormat="1" ht="15.5" x14ac:dyDescent="0.35">
      <c r="A66" s="431" t="s">
        <v>237</v>
      </c>
      <c r="B66" s="432"/>
      <c r="C66" s="432"/>
      <c r="D66" s="432"/>
      <c r="E66" s="432"/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2"/>
      <c r="Q66" s="432"/>
      <c r="R66" s="432"/>
      <c r="S66" s="432"/>
      <c r="T66" s="432"/>
      <c r="U66" s="432"/>
      <c r="V66" s="432"/>
      <c r="W66" s="432"/>
      <c r="X66" s="432"/>
      <c r="Y66" s="432"/>
      <c r="Z66" s="432"/>
      <c r="AA66" s="432"/>
      <c r="AB66" s="432"/>
      <c r="AC66" s="432"/>
      <c r="AD66" s="432"/>
      <c r="AE66" s="432"/>
      <c r="AF66" s="432"/>
      <c r="AG66" s="432"/>
      <c r="AH66" s="432"/>
      <c r="AI66" s="432"/>
      <c r="AJ66" s="200"/>
      <c r="AK66" s="201"/>
      <c r="AL66" s="201"/>
      <c r="AM66" s="199"/>
      <c r="AN66" s="199"/>
      <c r="AO66" s="199"/>
      <c r="AP66" s="199"/>
      <c r="AQ66" s="193"/>
      <c r="AR66" s="9"/>
      <c r="AS66" s="9"/>
    </row>
    <row r="67" spans="1:46" s="8" customFormat="1" ht="15.5" x14ac:dyDescent="0.35">
      <c r="A67" s="426"/>
      <c r="B67" s="427"/>
      <c r="C67" s="427"/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7"/>
      <c r="AL67" s="427"/>
      <c r="AM67" s="427"/>
      <c r="AN67" s="427"/>
      <c r="AO67" s="427"/>
      <c r="AP67" s="427"/>
      <c r="AR67" s="9"/>
      <c r="AS67" s="9"/>
    </row>
    <row r="68" spans="1:46" s="8" customFormat="1" ht="15.5" x14ac:dyDescent="0.35">
      <c r="A68" s="427"/>
      <c r="B68" s="427"/>
      <c r="C68" s="427"/>
      <c r="D68" s="427"/>
      <c r="E68" s="427"/>
      <c r="F68" s="427"/>
      <c r="G68" s="427"/>
      <c r="H68" s="427"/>
      <c r="I68" s="427"/>
      <c r="J68" s="427"/>
      <c r="K68" s="427"/>
      <c r="L68" s="427"/>
      <c r="M68" s="427"/>
      <c r="N68" s="427"/>
      <c r="O68" s="427"/>
      <c r="P68" s="427"/>
      <c r="Q68" s="427"/>
      <c r="R68" s="427"/>
      <c r="S68" s="427"/>
      <c r="T68" s="427"/>
      <c r="U68" s="427"/>
      <c r="V68" s="427"/>
      <c r="W68" s="427"/>
      <c r="X68" s="427"/>
      <c r="Y68" s="427"/>
      <c r="Z68" s="427"/>
      <c r="AA68" s="427"/>
      <c r="AB68" s="427"/>
      <c r="AC68" s="427"/>
      <c r="AD68" s="427"/>
      <c r="AE68" s="427"/>
      <c r="AF68" s="427"/>
      <c r="AG68" s="427"/>
      <c r="AH68" s="427"/>
      <c r="AI68" s="427"/>
      <c r="AJ68" s="427"/>
      <c r="AK68" s="427"/>
      <c r="AL68" s="427"/>
      <c r="AM68" s="427"/>
      <c r="AN68" s="427"/>
      <c r="AO68" s="427"/>
      <c r="AP68" s="427"/>
      <c r="AR68" s="9"/>
      <c r="AS68" s="9"/>
    </row>
    <row r="69" spans="1:46" s="8" customFormat="1" ht="15.5" x14ac:dyDescent="0.35">
      <c r="A69" s="427"/>
      <c r="B69" s="427"/>
      <c r="C69" s="427"/>
      <c r="D69" s="427"/>
      <c r="E69" s="427"/>
      <c r="F69" s="427"/>
      <c r="G69" s="427"/>
      <c r="H69" s="427"/>
      <c r="I69" s="427"/>
      <c r="J69" s="427"/>
      <c r="K69" s="427"/>
      <c r="L69" s="427"/>
      <c r="M69" s="427"/>
      <c r="N69" s="427"/>
      <c r="O69" s="427"/>
      <c r="P69" s="427"/>
      <c r="Q69" s="427"/>
      <c r="R69" s="427"/>
      <c r="S69" s="427"/>
      <c r="T69" s="427"/>
      <c r="U69" s="427"/>
      <c r="V69" s="427"/>
      <c r="W69" s="427"/>
      <c r="X69" s="427"/>
      <c r="Y69" s="427"/>
      <c r="Z69" s="427"/>
      <c r="AA69" s="427"/>
      <c r="AB69" s="427"/>
      <c r="AC69" s="427"/>
      <c r="AD69" s="427"/>
      <c r="AE69" s="427"/>
      <c r="AF69" s="427"/>
      <c r="AG69" s="427"/>
      <c r="AH69" s="427"/>
      <c r="AI69" s="427"/>
      <c r="AJ69" s="427"/>
      <c r="AK69" s="427"/>
      <c r="AL69" s="427"/>
      <c r="AM69" s="427"/>
      <c r="AN69" s="427"/>
      <c r="AO69" s="427"/>
      <c r="AP69" s="427"/>
      <c r="AR69" s="9"/>
      <c r="AS69" s="9"/>
    </row>
    <row r="70" spans="1:46" s="8" customFormat="1" ht="15.5" x14ac:dyDescent="0.35">
      <c r="A70" s="11"/>
      <c r="B70" s="420" t="s">
        <v>302</v>
      </c>
      <c r="C70" s="421"/>
      <c r="D70" s="12"/>
      <c r="E70" s="12"/>
      <c r="F70" s="12"/>
      <c r="G70" s="12"/>
      <c r="H70" s="12"/>
      <c r="I70" s="12"/>
      <c r="J70" s="12"/>
      <c r="K70" s="12"/>
      <c r="L70" s="12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R70" s="9"/>
      <c r="AS70" s="9"/>
    </row>
    <row r="71" spans="1:46" s="8" customFormat="1" ht="15.5" x14ac:dyDescent="0.35">
      <c r="A71" s="11"/>
      <c r="B71" s="420" t="s">
        <v>303</v>
      </c>
      <c r="C71" s="421"/>
      <c r="D71" s="12"/>
      <c r="E71" s="12"/>
      <c r="F71" s="12"/>
      <c r="G71" s="12"/>
      <c r="H71" s="12"/>
      <c r="I71" s="12"/>
      <c r="J71" s="12"/>
      <c r="K71" s="12"/>
      <c r="L71" s="12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R71" s="9"/>
      <c r="AS71" s="9"/>
    </row>
    <row r="72" spans="1:46" ht="15.5" x14ac:dyDescent="0.35">
      <c r="A72" s="5"/>
      <c r="B72" s="5"/>
      <c r="C72" s="5"/>
      <c r="D72" s="6"/>
      <c r="E72" s="6"/>
      <c r="F72" s="6"/>
      <c r="G72" s="6"/>
      <c r="H72" s="6"/>
      <c r="I72" s="6"/>
      <c r="J72" s="6"/>
      <c r="K72" s="6"/>
      <c r="L72" s="6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R72" s="3"/>
      <c r="AS72" s="3"/>
    </row>
    <row r="73" spans="1:46" ht="15.5" x14ac:dyDescent="0.35">
      <c r="A73" s="5"/>
      <c r="B73" s="5"/>
      <c r="C73" s="5"/>
      <c r="D73" s="6"/>
      <c r="E73" s="6"/>
      <c r="F73" s="6"/>
      <c r="G73" s="6"/>
      <c r="H73" s="6"/>
      <c r="I73" s="6"/>
      <c r="J73" s="6"/>
      <c r="K73" s="6"/>
      <c r="L73" s="6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R73" s="3"/>
      <c r="AS73" s="3"/>
    </row>
    <row r="74" spans="1:46" ht="15.5" x14ac:dyDescent="0.35">
      <c r="A74" s="5"/>
      <c r="B74" s="5"/>
      <c r="C74" s="5"/>
      <c r="D74" s="6"/>
      <c r="E74" s="6"/>
      <c r="F74" s="6"/>
      <c r="G74" s="6"/>
      <c r="H74" s="6"/>
      <c r="I74" s="6"/>
      <c r="J74" s="6"/>
      <c r="K74" s="6"/>
      <c r="L74" s="6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R74" s="3"/>
      <c r="AS74" s="3"/>
    </row>
    <row r="75" spans="1:46" ht="15.5" x14ac:dyDescent="0.35">
      <c r="AR75" s="3"/>
    </row>
    <row r="76" spans="1:46" ht="15.5" x14ac:dyDescent="0.35">
      <c r="AR76" s="3"/>
    </row>
    <row r="78" spans="1:46" x14ac:dyDescent="0.25">
      <c r="AT78">
        <f>AR63*60%</f>
        <v>0</v>
      </c>
    </row>
  </sheetData>
  <mergeCells count="150">
    <mergeCell ref="AK64:AN64"/>
    <mergeCell ref="B64:C64"/>
    <mergeCell ref="G64:J64"/>
    <mergeCell ref="M64:P64"/>
    <mergeCell ref="S64:V64"/>
    <mergeCell ref="AK63:AN63"/>
    <mergeCell ref="AE57:AH57"/>
    <mergeCell ref="AE61:AH61"/>
    <mergeCell ref="AE63:AH63"/>
    <mergeCell ref="AK62:AN62"/>
    <mergeCell ref="AE62:AH62"/>
    <mergeCell ref="AK60:AN60"/>
    <mergeCell ref="AE58:AH58"/>
    <mergeCell ref="AK58:AN58"/>
    <mergeCell ref="AK57:AN57"/>
    <mergeCell ref="S57:V57"/>
    <mergeCell ref="S61:V61"/>
    <mergeCell ref="Y57:AB57"/>
    <mergeCell ref="Y61:AB61"/>
    <mergeCell ref="S62:V62"/>
    <mergeCell ref="Y62:AB62"/>
    <mergeCell ref="Y58:AB58"/>
    <mergeCell ref="Y59:AB59"/>
    <mergeCell ref="M61:P61"/>
    <mergeCell ref="M41:P41"/>
    <mergeCell ref="B57:C57"/>
    <mergeCell ref="G56:J56"/>
    <mergeCell ref="G61:J61"/>
    <mergeCell ref="G60:J60"/>
    <mergeCell ref="M58:P58"/>
    <mergeCell ref="G58:J58"/>
    <mergeCell ref="A41:C41"/>
    <mergeCell ref="G43:J43"/>
    <mergeCell ref="A43:C43"/>
    <mergeCell ref="A45:C45"/>
    <mergeCell ref="M29:P29"/>
    <mergeCell ref="A29:C29"/>
    <mergeCell ref="G41:J41"/>
    <mergeCell ref="AK61:AN61"/>
    <mergeCell ref="AI6:AI7"/>
    <mergeCell ref="AD6:AD7"/>
    <mergeCell ref="AK8:AN8"/>
    <mergeCell ref="AE45:AH45"/>
    <mergeCell ref="AK56:AN56"/>
    <mergeCell ref="AK45:AN45"/>
    <mergeCell ref="AE40:AH40"/>
    <mergeCell ref="S41:V41"/>
    <mergeCell ref="C5:C7"/>
    <mergeCell ref="G5:L5"/>
    <mergeCell ref="M6:P6"/>
    <mergeCell ref="A5:A7"/>
    <mergeCell ref="K6:K7"/>
    <mergeCell ref="G6:J6"/>
    <mergeCell ref="L6:L7"/>
    <mergeCell ref="G45:J45"/>
    <mergeCell ref="M43:P43"/>
    <mergeCell ref="AK6:AN6"/>
    <mergeCell ref="S45:V45"/>
    <mergeCell ref="Y45:AB45"/>
    <mergeCell ref="B71:C71"/>
    <mergeCell ref="A2:B2"/>
    <mergeCell ref="A3:B3"/>
    <mergeCell ref="A4:B4"/>
    <mergeCell ref="A65:AJ65"/>
    <mergeCell ref="M40:P40"/>
    <mergeCell ref="G40:J40"/>
    <mergeCell ref="G29:J29"/>
    <mergeCell ref="S8:V8"/>
    <mergeCell ref="Q6:Q7"/>
    <mergeCell ref="A67:AP69"/>
    <mergeCell ref="S6:V6"/>
    <mergeCell ref="AK29:AN29"/>
    <mergeCell ref="X6:X7"/>
    <mergeCell ref="Y8:AB8"/>
    <mergeCell ref="R6:R7"/>
    <mergeCell ref="AK40:AN40"/>
    <mergeCell ref="A66:AI66"/>
    <mergeCell ref="B70:C70"/>
    <mergeCell ref="G57:J57"/>
    <mergeCell ref="B59:C59"/>
    <mergeCell ref="S58:V58"/>
    <mergeCell ref="S63:V63"/>
    <mergeCell ref="Y63:AB63"/>
    <mergeCell ref="Y64:AB64"/>
    <mergeCell ref="AE64:AH64"/>
    <mergeCell ref="S59:V59"/>
    <mergeCell ref="G63:J63"/>
    <mergeCell ref="M63:P63"/>
    <mergeCell ref="B46:C46"/>
    <mergeCell ref="G59:J59"/>
    <mergeCell ref="G62:J62"/>
    <mergeCell ref="M62:P62"/>
    <mergeCell ref="M59:P59"/>
    <mergeCell ref="B61:C61"/>
    <mergeCell ref="B62:C62"/>
    <mergeCell ref="M57:P57"/>
    <mergeCell ref="B58:C58"/>
    <mergeCell ref="B63:C63"/>
    <mergeCell ref="B50:C50"/>
    <mergeCell ref="B56:C56"/>
    <mergeCell ref="M56:P56"/>
    <mergeCell ref="B54:C54"/>
    <mergeCell ref="A1:AP1"/>
    <mergeCell ref="AO6:AO7"/>
    <mergeCell ref="F5:F7"/>
    <mergeCell ref="B5:B7"/>
    <mergeCell ref="M5:R5"/>
    <mergeCell ref="AE5:AJ5"/>
    <mergeCell ref="AE6:AH6"/>
    <mergeCell ref="AJ6:AJ7"/>
    <mergeCell ref="AK41:AN41"/>
    <mergeCell ref="AE41:AH41"/>
    <mergeCell ref="AK5:AP5"/>
    <mergeCell ref="D5:D7"/>
    <mergeCell ref="A40:C40"/>
    <mergeCell ref="E5:E7"/>
    <mergeCell ref="AE8:AH8"/>
    <mergeCell ref="AP6:AP7"/>
    <mergeCell ref="AC6:AC7"/>
    <mergeCell ref="M8:P8"/>
    <mergeCell ref="A8:C8"/>
    <mergeCell ref="Y5:AD5"/>
    <mergeCell ref="Y6:AB6"/>
    <mergeCell ref="S5:X5"/>
    <mergeCell ref="W6:W7"/>
    <mergeCell ref="G8:J8"/>
    <mergeCell ref="AE43:AH43"/>
    <mergeCell ref="AK43:AN43"/>
    <mergeCell ref="S40:V40"/>
    <mergeCell ref="AK59:AN59"/>
    <mergeCell ref="M60:P60"/>
    <mergeCell ref="S60:V60"/>
    <mergeCell ref="Y60:AB60"/>
    <mergeCell ref="AE60:AH60"/>
    <mergeCell ref="AE59:AH59"/>
    <mergeCell ref="AE56:AH56"/>
    <mergeCell ref="S43:V43"/>
    <mergeCell ref="Y43:AB43"/>
    <mergeCell ref="Y56:AB56"/>
    <mergeCell ref="Y41:AB41"/>
    <mergeCell ref="S56:V56"/>
    <mergeCell ref="A55:AP55"/>
    <mergeCell ref="M45:P45"/>
    <mergeCell ref="B60:C60"/>
    <mergeCell ref="B47:C47"/>
    <mergeCell ref="B48:C48"/>
    <mergeCell ref="B49:C49"/>
    <mergeCell ref="B51:C51"/>
    <mergeCell ref="B52:C52"/>
    <mergeCell ref="B53:C53"/>
  </mergeCells>
  <phoneticPr fontId="1" type="noConversion"/>
  <conditionalFormatting sqref="E9:E28 D40:E44">
    <cfRule type="cellIs" priority="29" stopIfTrue="1" operator="notEqual">
      <formula>B9</formula>
    </cfRule>
  </conditionalFormatting>
  <conditionalFormatting sqref="E25 E22 E13">
    <cfRule type="cellIs" priority="31" stopIfTrue="1" operator="notEqual">
      <formula>C15</formula>
    </cfRule>
  </conditionalFormatting>
  <conditionalFormatting sqref="E24">
    <cfRule type="cellIs" priority="32" stopIfTrue="1" operator="notEqual">
      <formula>C23</formula>
    </cfRule>
  </conditionalFormatting>
  <conditionalFormatting sqref="D40:E44">
    <cfRule type="cellIs" priority="35" stopIfTrue="1" operator="notEqual">
      <formula>G23</formula>
    </cfRule>
  </conditionalFormatting>
  <conditionalFormatting sqref="E26 E11 E14">
    <cfRule type="cellIs" priority="37" stopIfTrue="1" operator="notEqual">
      <formula>C12</formula>
    </cfRule>
  </conditionalFormatting>
  <conditionalFormatting sqref="E12">
    <cfRule type="cellIs" priority="26" stopIfTrue="1" operator="notEqual">
      <formula>K19</formula>
    </cfRule>
  </conditionalFormatting>
  <conditionalFormatting sqref="E15">
    <cfRule type="cellIs" priority="24" stopIfTrue="1" operator="notEqual">
      <formula>C13</formula>
    </cfRule>
  </conditionalFormatting>
  <conditionalFormatting sqref="E18">
    <cfRule type="cellIs" priority="14" stopIfTrue="1" operator="notEqual">
      <formula>H8</formula>
    </cfRule>
  </conditionalFormatting>
  <conditionalFormatting sqref="E20">
    <cfRule type="cellIs" priority="8" stopIfTrue="1" operator="notEqual">
      <formula>C9</formula>
    </cfRule>
  </conditionalFormatting>
  <conditionalFormatting sqref="E28">
    <cfRule type="cellIs" priority="505" stopIfTrue="1" operator="notEqual">
      <formula>H12</formula>
    </cfRule>
  </conditionalFormatting>
  <conditionalFormatting sqref="E17 E27 E23">
    <cfRule type="cellIs" priority="44" stopIfTrue="1" operator="notEqual">
      <formula>#REF!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48" firstPageNumber="5" fitToHeight="0" orientation="landscape" r:id="rId1"/>
  <headerFooter alignWithMargins="0">
    <oddHeader>&amp;C&amp;"Arial,Pogrubiony"&amp;12P L A N   S T U D I Ó W    N I E S T A C J O N A R N Y C H&amp;R&amp;"Arial,Kursywa"Rekrutacja w roku akademickim 2017/2018</oddHeader>
  </headerFooter>
  <rowBreaks count="1" manualBreakCount="1">
    <brk id="28" max="16383" man="1"/>
  </rowBreaks>
  <ignoredErrors>
    <ignoredError sqref="E47 E4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54"/>
  <sheetViews>
    <sheetView topLeftCell="A13" zoomScale="70" zoomScaleNormal="80" zoomScaleSheetLayoutView="80" zoomScalePageLayoutView="74" workbookViewId="0">
      <selection activeCell="D37" sqref="D37:D38"/>
    </sheetView>
  </sheetViews>
  <sheetFormatPr defaultColWidth="9.1796875" defaultRowHeight="10" x14ac:dyDescent="0.2"/>
  <cols>
    <col min="1" max="1" width="4.1796875" style="70" customWidth="1"/>
    <col min="2" max="2" width="21.81640625" style="69" customWidth="1"/>
    <col min="3" max="3" width="40.54296875" style="69" customWidth="1"/>
    <col min="4" max="5" width="5.81640625" style="69" customWidth="1"/>
    <col min="6" max="6" width="7.7265625" style="69" customWidth="1"/>
    <col min="7" max="10" width="4.453125" style="69" customWidth="1"/>
    <col min="11" max="11" width="8" style="69" customWidth="1"/>
    <col min="12" max="12" width="4.54296875" style="69" customWidth="1"/>
    <col min="13" max="16" width="4.453125" style="69" customWidth="1"/>
    <col min="17" max="17" width="8" style="69" customWidth="1"/>
    <col min="18" max="18" width="4.54296875" style="69" customWidth="1"/>
    <col min="19" max="22" width="4.453125" style="69" customWidth="1"/>
    <col min="23" max="23" width="8" style="69" customWidth="1"/>
    <col min="24" max="24" width="4.54296875" style="69" customWidth="1"/>
    <col min="25" max="28" width="4.453125" style="69" customWidth="1"/>
    <col min="29" max="29" width="8" style="69" customWidth="1"/>
    <col min="30" max="30" width="4.54296875" style="69" customWidth="1"/>
    <col min="31" max="34" width="4.453125" style="69" customWidth="1"/>
    <col min="35" max="35" width="8" style="69" customWidth="1"/>
    <col min="36" max="36" width="4.54296875" style="69" customWidth="1"/>
    <col min="37" max="40" width="4.453125" style="69" customWidth="1"/>
    <col min="41" max="41" width="8" style="69" customWidth="1"/>
    <col min="42" max="42" width="4.54296875" style="69" customWidth="1"/>
    <col min="43" max="16384" width="9.1796875" style="69"/>
  </cols>
  <sheetData>
    <row r="1" spans="1:44" ht="16" thickBot="1" x14ac:dyDescent="0.4">
      <c r="A1" s="509" t="s">
        <v>621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  <c r="Z1" s="509"/>
      <c r="AA1" s="509"/>
      <c r="AB1" s="509"/>
      <c r="AC1" s="509"/>
      <c r="AD1" s="509"/>
      <c r="AE1" s="509"/>
      <c r="AF1" s="509"/>
      <c r="AG1" s="509"/>
      <c r="AH1" s="509"/>
      <c r="AI1" s="509"/>
      <c r="AJ1" s="509"/>
      <c r="AK1" s="509"/>
      <c r="AL1" s="509"/>
      <c r="AM1" s="509"/>
      <c r="AN1" s="509"/>
      <c r="AO1" s="509"/>
      <c r="AP1" s="509"/>
    </row>
    <row r="2" spans="1:44" ht="12" thickTop="1" x14ac:dyDescent="0.25">
      <c r="A2" s="510"/>
      <c r="B2" s="510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</row>
    <row r="3" spans="1:44" ht="20.149999999999999" customHeight="1" x14ac:dyDescent="0.2">
      <c r="A3" s="511" t="s">
        <v>0</v>
      </c>
      <c r="B3" s="507" t="s">
        <v>1</v>
      </c>
      <c r="C3" s="511" t="s">
        <v>2</v>
      </c>
      <c r="D3" s="514" t="s">
        <v>51</v>
      </c>
      <c r="E3" s="514" t="s">
        <v>3</v>
      </c>
      <c r="F3" s="511" t="s">
        <v>52</v>
      </c>
      <c r="G3" s="507" t="s">
        <v>54</v>
      </c>
      <c r="H3" s="507"/>
      <c r="I3" s="507"/>
      <c r="J3" s="507"/>
      <c r="K3" s="507"/>
      <c r="L3" s="507"/>
      <c r="M3" s="508" t="s">
        <v>55</v>
      </c>
      <c r="N3" s="508"/>
      <c r="O3" s="508"/>
      <c r="P3" s="508"/>
      <c r="Q3" s="508"/>
      <c r="R3" s="508"/>
      <c r="S3" s="507" t="s">
        <v>56</v>
      </c>
      <c r="T3" s="507"/>
      <c r="U3" s="507"/>
      <c r="V3" s="507"/>
      <c r="W3" s="507"/>
      <c r="X3" s="507"/>
      <c r="Y3" s="508" t="s">
        <v>57</v>
      </c>
      <c r="Z3" s="508"/>
      <c r="AA3" s="508"/>
      <c r="AB3" s="508"/>
      <c r="AC3" s="508"/>
      <c r="AD3" s="508"/>
      <c r="AE3" s="507" t="s">
        <v>58</v>
      </c>
      <c r="AF3" s="507"/>
      <c r="AG3" s="507"/>
      <c r="AH3" s="507"/>
      <c r="AI3" s="507"/>
      <c r="AJ3" s="507"/>
      <c r="AK3" s="508" t="s">
        <v>59</v>
      </c>
      <c r="AL3" s="508"/>
      <c r="AM3" s="508"/>
      <c r="AN3" s="508"/>
      <c r="AO3" s="508"/>
      <c r="AP3" s="508"/>
    </row>
    <row r="4" spans="1:44" ht="20.149999999999999" customHeight="1" x14ac:dyDescent="0.2">
      <c r="A4" s="511"/>
      <c r="B4" s="507"/>
      <c r="C4" s="511"/>
      <c r="D4" s="514"/>
      <c r="E4" s="514"/>
      <c r="F4" s="511"/>
      <c r="G4" s="511" t="s">
        <v>53</v>
      </c>
      <c r="H4" s="511"/>
      <c r="I4" s="511"/>
      <c r="J4" s="511"/>
      <c r="K4" s="511" t="s">
        <v>52</v>
      </c>
      <c r="L4" s="514" t="s">
        <v>3</v>
      </c>
      <c r="M4" s="518" t="s">
        <v>53</v>
      </c>
      <c r="N4" s="518"/>
      <c r="O4" s="518"/>
      <c r="P4" s="518"/>
      <c r="Q4" s="518" t="s">
        <v>52</v>
      </c>
      <c r="R4" s="516" t="s">
        <v>3</v>
      </c>
      <c r="S4" s="511" t="s">
        <v>53</v>
      </c>
      <c r="T4" s="511"/>
      <c r="U4" s="511"/>
      <c r="V4" s="511"/>
      <c r="W4" s="511" t="s">
        <v>52</v>
      </c>
      <c r="X4" s="514" t="s">
        <v>3</v>
      </c>
      <c r="Y4" s="518" t="s">
        <v>53</v>
      </c>
      <c r="Z4" s="518"/>
      <c r="AA4" s="518"/>
      <c r="AB4" s="518"/>
      <c r="AC4" s="518" t="s">
        <v>52</v>
      </c>
      <c r="AD4" s="516" t="s">
        <v>3</v>
      </c>
      <c r="AE4" s="511" t="s">
        <v>53</v>
      </c>
      <c r="AF4" s="511"/>
      <c r="AG4" s="511"/>
      <c r="AH4" s="511"/>
      <c r="AI4" s="511" t="s">
        <v>52</v>
      </c>
      <c r="AJ4" s="514" t="s">
        <v>3</v>
      </c>
      <c r="AK4" s="518" t="s">
        <v>53</v>
      </c>
      <c r="AL4" s="518"/>
      <c r="AM4" s="518"/>
      <c r="AN4" s="518"/>
      <c r="AO4" s="518" t="s">
        <v>52</v>
      </c>
      <c r="AP4" s="516" t="s">
        <v>3</v>
      </c>
    </row>
    <row r="5" spans="1:44" ht="20.149999999999999" customHeight="1" x14ac:dyDescent="0.2">
      <c r="A5" s="512"/>
      <c r="B5" s="513"/>
      <c r="C5" s="512"/>
      <c r="D5" s="515"/>
      <c r="E5" s="515" t="s">
        <v>3</v>
      </c>
      <c r="F5" s="512" t="s">
        <v>52</v>
      </c>
      <c r="G5" s="312" t="s">
        <v>4</v>
      </c>
      <c r="H5" s="313" t="s">
        <v>5</v>
      </c>
      <c r="I5" s="313" t="s">
        <v>301</v>
      </c>
      <c r="J5" s="313" t="s">
        <v>300</v>
      </c>
      <c r="K5" s="512"/>
      <c r="L5" s="515"/>
      <c r="M5" s="314" t="s">
        <v>4</v>
      </c>
      <c r="N5" s="315" t="s">
        <v>5</v>
      </c>
      <c r="O5" s="315" t="s">
        <v>301</v>
      </c>
      <c r="P5" s="315" t="s">
        <v>300</v>
      </c>
      <c r="Q5" s="519"/>
      <c r="R5" s="517"/>
      <c r="S5" s="312" t="s">
        <v>4</v>
      </c>
      <c r="T5" s="313" t="s">
        <v>5</v>
      </c>
      <c r="U5" s="313" t="s">
        <v>301</v>
      </c>
      <c r="V5" s="313" t="s">
        <v>300</v>
      </c>
      <c r="W5" s="512"/>
      <c r="X5" s="515"/>
      <c r="Y5" s="314" t="s">
        <v>4</v>
      </c>
      <c r="Z5" s="315" t="s">
        <v>5</v>
      </c>
      <c r="AA5" s="315" t="s">
        <v>301</v>
      </c>
      <c r="AB5" s="315" t="s">
        <v>300</v>
      </c>
      <c r="AC5" s="519"/>
      <c r="AD5" s="517"/>
      <c r="AE5" s="312" t="s">
        <v>4</v>
      </c>
      <c r="AF5" s="313" t="s">
        <v>5</v>
      </c>
      <c r="AG5" s="313" t="s">
        <v>301</v>
      </c>
      <c r="AH5" s="313" t="s">
        <v>300</v>
      </c>
      <c r="AI5" s="512"/>
      <c r="AJ5" s="515"/>
      <c r="AK5" s="314" t="s">
        <v>4</v>
      </c>
      <c r="AL5" s="315" t="s">
        <v>5</v>
      </c>
      <c r="AM5" s="315" t="s">
        <v>301</v>
      </c>
      <c r="AN5" s="315" t="s">
        <v>300</v>
      </c>
      <c r="AO5" s="519"/>
      <c r="AP5" s="517"/>
    </row>
    <row r="6" spans="1:44" ht="20.149999999999999" customHeight="1" x14ac:dyDescent="0.2">
      <c r="A6" s="316" t="s">
        <v>6</v>
      </c>
      <c r="B6" s="322" t="s">
        <v>563</v>
      </c>
      <c r="C6" s="358" t="s">
        <v>564</v>
      </c>
      <c r="D6" s="317">
        <f t="shared" ref="D6:D22" si="0">SUM(G6:J6, M6:P6, S6:V6,Y6:AB6,AE6:AH6,AK6:AN6)</f>
        <v>18</v>
      </c>
      <c r="E6" s="317">
        <f t="shared" ref="E6:E36" si="1">L6+R6+X6+AD6+AJ6+AP6</f>
        <v>3</v>
      </c>
      <c r="F6" s="195" t="s">
        <v>290</v>
      </c>
      <c r="G6" s="114">
        <v>9</v>
      </c>
      <c r="H6" s="114">
        <v>9</v>
      </c>
      <c r="I6" s="114" t="s">
        <v>74</v>
      </c>
      <c r="J6" s="318"/>
      <c r="K6" s="114" t="s">
        <v>290</v>
      </c>
      <c r="L6" s="114">
        <v>3</v>
      </c>
      <c r="M6" s="319" t="s">
        <v>74</v>
      </c>
      <c r="N6" s="319" t="s">
        <v>74</v>
      </c>
      <c r="O6" s="319" t="s">
        <v>74</v>
      </c>
      <c r="P6" s="319"/>
      <c r="Q6" s="319"/>
      <c r="R6" s="319"/>
      <c r="S6" s="318"/>
      <c r="T6" s="318"/>
      <c r="U6" s="318"/>
      <c r="V6" s="318"/>
      <c r="W6" s="318"/>
      <c r="X6" s="318"/>
      <c r="Y6" s="319"/>
      <c r="Z6" s="319"/>
      <c r="AA6" s="319"/>
      <c r="AB6" s="319"/>
      <c r="AC6" s="319"/>
      <c r="AD6" s="319"/>
      <c r="AE6" s="320"/>
      <c r="AF6" s="320"/>
      <c r="AG6" s="320"/>
      <c r="AH6" s="320"/>
      <c r="AI6" s="320"/>
      <c r="AJ6" s="320"/>
      <c r="AK6" s="321"/>
      <c r="AL6" s="321"/>
      <c r="AM6" s="321"/>
      <c r="AN6" s="321"/>
      <c r="AO6" s="321"/>
      <c r="AP6" s="321"/>
    </row>
    <row r="7" spans="1:44" ht="20.149999999999999" customHeight="1" x14ac:dyDescent="0.2">
      <c r="A7" s="316" t="s">
        <v>7</v>
      </c>
      <c r="B7" s="355" t="s">
        <v>565</v>
      </c>
      <c r="C7" s="358" t="s">
        <v>566</v>
      </c>
      <c r="D7" s="317">
        <f t="shared" si="0"/>
        <v>18</v>
      </c>
      <c r="E7" s="317">
        <f t="shared" si="1"/>
        <v>3</v>
      </c>
      <c r="F7" s="359" t="s">
        <v>65</v>
      </c>
      <c r="G7" s="114"/>
      <c r="H7" s="114"/>
      <c r="I7" s="114">
        <v>18</v>
      </c>
      <c r="J7" s="323"/>
      <c r="K7" s="114" t="s">
        <v>65</v>
      </c>
      <c r="L7" s="324">
        <v>3</v>
      </c>
      <c r="M7" s="319"/>
      <c r="N7" s="319"/>
      <c r="O7" s="319"/>
      <c r="P7" s="319"/>
      <c r="Q7" s="319"/>
      <c r="R7" s="325"/>
      <c r="S7" s="318"/>
      <c r="T7" s="318"/>
      <c r="U7" s="318"/>
      <c r="V7" s="318"/>
      <c r="W7" s="326"/>
      <c r="X7" s="326"/>
      <c r="Y7" s="319"/>
      <c r="Z7" s="319"/>
      <c r="AA7" s="319"/>
      <c r="AB7" s="319"/>
      <c r="AC7" s="325"/>
      <c r="AD7" s="325"/>
      <c r="AE7" s="320"/>
      <c r="AF7" s="320"/>
      <c r="AG7" s="320"/>
      <c r="AH7" s="320"/>
      <c r="AI7" s="327"/>
      <c r="AJ7" s="327"/>
      <c r="AK7" s="321"/>
      <c r="AL7" s="321"/>
      <c r="AM7" s="321"/>
      <c r="AN7" s="321"/>
      <c r="AO7" s="328"/>
      <c r="AP7" s="328"/>
    </row>
    <row r="8" spans="1:44" ht="20.149999999999999" customHeight="1" x14ac:dyDescent="0.2">
      <c r="A8" s="316" t="s">
        <v>8</v>
      </c>
      <c r="B8" s="354" t="s">
        <v>567</v>
      </c>
      <c r="C8" s="358" t="s">
        <v>568</v>
      </c>
      <c r="D8" s="317">
        <f t="shared" si="0"/>
        <v>27</v>
      </c>
      <c r="E8" s="317">
        <f t="shared" si="1"/>
        <v>4</v>
      </c>
      <c r="F8" s="359" t="s">
        <v>290</v>
      </c>
      <c r="G8" s="114"/>
      <c r="H8" s="114"/>
      <c r="I8" s="114"/>
      <c r="J8" s="320"/>
      <c r="K8" s="114"/>
      <c r="L8" s="324"/>
      <c r="M8" s="319">
        <v>9</v>
      </c>
      <c r="N8" s="319">
        <v>18</v>
      </c>
      <c r="O8" s="319"/>
      <c r="P8" s="319"/>
      <c r="Q8" s="319" t="s">
        <v>290</v>
      </c>
      <c r="R8" s="325">
        <v>4</v>
      </c>
      <c r="S8" s="318"/>
      <c r="T8" s="318"/>
      <c r="U8" s="318"/>
      <c r="V8" s="318"/>
      <c r="W8" s="318"/>
      <c r="X8" s="318"/>
      <c r="Y8" s="319"/>
      <c r="Z8" s="319"/>
      <c r="AA8" s="319"/>
      <c r="AB8" s="319"/>
      <c r="AC8" s="319"/>
      <c r="AD8" s="319"/>
      <c r="AE8" s="320"/>
      <c r="AF8" s="320"/>
      <c r="AG8" s="320"/>
      <c r="AH8" s="320"/>
      <c r="AI8" s="320"/>
      <c r="AJ8" s="320"/>
      <c r="AK8" s="321"/>
      <c r="AL8" s="321"/>
      <c r="AM8" s="321"/>
      <c r="AN8" s="321"/>
      <c r="AO8" s="321"/>
      <c r="AP8" s="321"/>
    </row>
    <row r="9" spans="1:44" ht="20.149999999999999" customHeight="1" x14ac:dyDescent="0.2">
      <c r="A9" s="316" t="s">
        <v>9</v>
      </c>
      <c r="B9" s="356" t="s">
        <v>569</v>
      </c>
      <c r="C9" s="358" t="s">
        <v>570</v>
      </c>
      <c r="D9" s="317">
        <f t="shared" si="0"/>
        <v>18</v>
      </c>
      <c r="E9" s="317">
        <f t="shared" si="1"/>
        <v>3</v>
      </c>
      <c r="F9" s="360" t="s">
        <v>292</v>
      </c>
      <c r="G9" s="114"/>
      <c r="H9" s="114"/>
      <c r="I9" s="114"/>
      <c r="J9" s="318"/>
      <c r="K9" s="114"/>
      <c r="L9" s="324"/>
      <c r="M9" s="319">
        <v>9</v>
      </c>
      <c r="N9" s="319">
        <v>9</v>
      </c>
      <c r="O9" s="319"/>
      <c r="P9" s="319"/>
      <c r="Q9" s="319" t="s">
        <v>292</v>
      </c>
      <c r="R9" s="325">
        <v>3</v>
      </c>
      <c r="S9" s="318"/>
      <c r="T9" s="318"/>
      <c r="U9" s="318"/>
      <c r="V9" s="318"/>
      <c r="W9" s="318"/>
      <c r="X9" s="318"/>
      <c r="Y9" s="319"/>
      <c r="Z9" s="319"/>
      <c r="AA9" s="319"/>
      <c r="AB9" s="319"/>
      <c r="AC9" s="319"/>
      <c r="AD9" s="319"/>
      <c r="AE9" s="320"/>
      <c r="AF9" s="320"/>
      <c r="AG9" s="320"/>
      <c r="AH9" s="320"/>
      <c r="AI9" s="320"/>
      <c r="AJ9" s="320"/>
      <c r="AK9" s="321"/>
      <c r="AL9" s="321"/>
      <c r="AM9" s="321"/>
      <c r="AN9" s="321"/>
      <c r="AO9" s="321"/>
      <c r="AP9" s="321"/>
      <c r="AR9" s="329"/>
    </row>
    <row r="10" spans="1:44" ht="20.149999999999999" customHeight="1" x14ac:dyDescent="0.2">
      <c r="A10" s="316" t="s">
        <v>10</v>
      </c>
      <c r="B10" s="355" t="s">
        <v>563</v>
      </c>
      <c r="C10" s="358" t="s">
        <v>571</v>
      </c>
      <c r="D10" s="317">
        <f t="shared" si="0"/>
        <v>18</v>
      </c>
      <c r="E10" s="317">
        <f t="shared" si="1"/>
        <v>4</v>
      </c>
      <c r="F10" s="359" t="s">
        <v>290</v>
      </c>
      <c r="G10" s="114"/>
      <c r="H10" s="114"/>
      <c r="I10" s="114"/>
      <c r="J10" s="318"/>
      <c r="K10" s="114"/>
      <c r="L10" s="324"/>
      <c r="M10" s="319">
        <v>9</v>
      </c>
      <c r="N10" s="319">
        <v>9</v>
      </c>
      <c r="O10" s="319"/>
      <c r="P10" s="319"/>
      <c r="Q10" s="319" t="s">
        <v>290</v>
      </c>
      <c r="R10" s="325">
        <v>4</v>
      </c>
      <c r="S10" s="318"/>
      <c r="T10" s="318"/>
      <c r="U10" s="318"/>
      <c r="V10" s="318"/>
      <c r="W10" s="318"/>
      <c r="X10" s="318"/>
      <c r="Y10" s="319"/>
      <c r="Z10" s="319"/>
      <c r="AA10" s="319"/>
      <c r="AB10" s="319"/>
      <c r="AC10" s="319"/>
      <c r="AD10" s="319"/>
      <c r="AE10" s="320"/>
      <c r="AF10" s="320"/>
      <c r="AG10" s="320"/>
      <c r="AH10" s="320"/>
      <c r="AI10" s="320"/>
      <c r="AJ10" s="320"/>
      <c r="AK10" s="321"/>
      <c r="AL10" s="321"/>
      <c r="AM10" s="321"/>
      <c r="AN10" s="321"/>
      <c r="AO10" s="321"/>
      <c r="AP10" s="321"/>
    </row>
    <row r="11" spans="1:44" ht="20.149999999999999" customHeight="1" x14ac:dyDescent="0.2">
      <c r="A11" s="316" t="s">
        <v>11</v>
      </c>
      <c r="B11" s="357" t="s">
        <v>572</v>
      </c>
      <c r="C11" s="358" t="s">
        <v>573</v>
      </c>
      <c r="D11" s="317">
        <f t="shared" si="0"/>
        <v>9</v>
      </c>
      <c r="E11" s="317">
        <f t="shared" si="1"/>
        <v>1</v>
      </c>
      <c r="F11" s="359" t="s">
        <v>65</v>
      </c>
      <c r="G11" s="114"/>
      <c r="H11" s="114"/>
      <c r="I11" s="114"/>
      <c r="J11" s="318"/>
      <c r="K11" s="114"/>
      <c r="L11" s="324"/>
      <c r="M11" s="319">
        <v>9</v>
      </c>
      <c r="N11" s="319"/>
      <c r="O11" s="319"/>
      <c r="P11" s="319"/>
      <c r="Q11" s="319" t="s">
        <v>65</v>
      </c>
      <c r="R11" s="325">
        <v>1</v>
      </c>
      <c r="S11" s="318"/>
      <c r="T11" s="318"/>
      <c r="U11" s="318"/>
      <c r="V11" s="318"/>
      <c r="W11" s="318"/>
      <c r="X11" s="318"/>
      <c r="Y11" s="319"/>
      <c r="Z11" s="319"/>
      <c r="AA11" s="319"/>
      <c r="AB11" s="319"/>
      <c r="AC11" s="319"/>
      <c r="AD11" s="319"/>
      <c r="AE11" s="320"/>
      <c r="AF11" s="320"/>
      <c r="AG11" s="320"/>
      <c r="AH11" s="320"/>
      <c r="AI11" s="320"/>
      <c r="AJ11" s="320"/>
      <c r="AK11" s="321"/>
      <c r="AL11" s="321"/>
      <c r="AM11" s="321"/>
      <c r="AN11" s="321"/>
      <c r="AO11" s="321"/>
      <c r="AP11" s="321"/>
    </row>
    <row r="12" spans="1:44" ht="35.15" customHeight="1" x14ac:dyDescent="0.2">
      <c r="A12" s="316" t="s">
        <v>12</v>
      </c>
      <c r="B12" s="355" t="s">
        <v>574</v>
      </c>
      <c r="C12" s="358" t="s">
        <v>575</v>
      </c>
      <c r="D12" s="317">
        <f t="shared" si="0"/>
        <v>18</v>
      </c>
      <c r="E12" s="317">
        <f t="shared" si="1"/>
        <v>3</v>
      </c>
      <c r="F12" s="360" t="s">
        <v>292</v>
      </c>
      <c r="G12" s="114"/>
      <c r="H12" s="114"/>
      <c r="I12" s="114"/>
      <c r="J12" s="318"/>
      <c r="K12" s="114"/>
      <c r="L12" s="324"/>
      <c r="M12" s="319"/>
      <c r="N12" s="319"/>
      <c r="O12" s="319"/>
      <c r="P12" s="319"/>
      <c r="Q12" s="319"/>
      <c r="R12" s="325"/>
      <c r="S12" s="318">
        <v>9</v>
      </c>
      <c r="T12" s="318">
        <v>9</v>
      </c>
      <c r="U12" s="318" t="s">
        <v>74</v>
      </c>
      <c r="V12" s="318"/>
      <c r="W12" s="318" t="s">
        <v>292</v>
      </c>
      <c r="X12" s="318">
        <v>3</v>
      </c>
      <c r="Y12" s="319"/>
      <c r="Z12" s="319"/>
      <c r="AA12" s="319"/>
      <c r="AB12" s="319"/>
      <c r="AC12" s="325"/>
      <c r="AD12" s="325"/>
      <c r="AE12" s="320"/>
      <c r="AF12" s="320"/>
      <c r="AG12" s="320"/>
      <c r="AH12" s="320"/>
      <c r="AI12" s="320"/>
      <c r="AJ12" s="320"/>
      <c r="AK12" s="321"/>
      <c r="AL12" s="321"/>
      <c r="AM12" s="321"/>
      <c r="AN12" s="321"/>
      <c r="AO12" s="321"/>
      <c r="AP12" s="321"/>
    </row>
    <row r="13" spans="1:44" ht="26.15" customHeight="1" x14ac:dyDescent="0.2">
      <c r="A13" s="316" t="s">
        <v>13</v>
      </c>
      <c r="B13" s="355" t="s">
        <v>576</v>
      </c>
      <c r="C13" s="358" t="s">
        <v>116</v>
      </c>
      <c r="D13" s="317">
        <f t="shared" si="0"/>
        <v>18</v>
      </c>
      <c r="E13" s="317">
        <f t="shared" si="1"/>
        <v>3</v>
      </c>
      <c r="F13" s="359" t="s">
        <v>290</v>
      </c>
      <c r="G13" s="114"/>
      <c r="H13" s="114"/>
      <c r="I13" s="114"/>
      <c r="J13" s="318"/>
      <c r="K13" s="114"/>
      <c r="L13" s="324"/>
      <c r="M13" s="319"/>
      <c r="N13" s="319"/>
      <c r="O13" s="319"/>
      <c r="P13" s="319"/>
      <c r="Q13" s="319"/>
      <c r="R13" s="325"/>
      <c r="S13" s="318">
        <v>9</v>
      </c>
      <c r="T13" s="318">
        <v>9</v>
      </c>
      <c r="U13" s="318" t="s">
        <v>74</v>
      </c>
      <c r="V13" s="318"/>
      <c r="W13" s="318" t="s">
        <v>290</v>
      </c>
      <c r="X13" s="318">
        <v>3</v>
      </c>
      <c r="Y13" s="319"/>
      <c r="Z13" s="319"/>
      <c r="AA13" s="319"/>
      <c r="AB13" s="319"/>
      <c r="AC13" s="319"/>
      <c r="AD13" s="319"/>
      <c r="AE13" s="320"/>
      <c r="AF13" s="320"/>
      <c r="AG13" s="320"/>
      <c r="AH13" s="320"/>
      <c r="AI13" s="320"/>
      <c r="AJ13" s="320"/>
      <c r="AK13" s="321"/>
      <c r="AL13" s="321"/>
      <c r="AM13" s="321"/>
      <c r="AN13" s="321"/>
      <c r="AO13" s="321"/>
      <c r="AP13" s="321"/>
    </row>
    <row r="14" spans="1:44" ht="26.15" customHeight="1" x14ac:dyDescent="0.2">
      <c r="A14" s="316" t="s">
        <v>14</v>
      </c>
      <c r="B14" s="355" t="s">
        <v>577</v>
      </c>
      <c r="C14" s="358" t="s">
        <v>115</v>
      </c>
      <c r="D14" s="317">
        <f t="shared" si="0"/>
        <v>18</v>
      </c>
      <c r="E14" s="317">
        <f t="shared" si="1"/>
        <v>3</v>
      </c>
      <c r="F14" s="359" t="s">
        <v>65</v>
      </c>
      <c r="G14" s="114"/>
      <c r="H14" s="114"/>
      <c r="I14" s="114"/>
      <c r="J14" s="318"/>
      <c r="K14" s="114"/>
      <c r="L14" s="324"/>
      <c r="M14" s="319"/>
      <c r="N14" s="319"/>
      <c r="O14" s="319"/>
      <c r="P14" s="319"/>
      <c r="Q14" s="319"/>
      <c r="R14" s="325"/>
      <c r="S14" s="318"/>
      <c r="T14" s="318">
        <v>18</v>
      </c>
      <c r="U14" s="318" t="s">
        <v>74</v>
      </c>
      <c r="V14" s="318"/>
      <c r="W14" s="318" t="s">
        <v>65</v>
      </c>
      <c r="X14" s="318">
        <v>3</v>
      </c>
      <c r="Y14" s="319"/>
      <c r="Z14" s="319"/>
      <c r="AA14" s="319"/>
      <c r="AB14" s="319"/>
      <c r="AC14" s="319"/>
      <c r="AD14" s="319"/>
      <c r="AE14" s="320"/>
      <c r="AF14" s="320"/>
      <c r="AG14" s="320"/>
      <c r="AH14" s="320"/>
      <c r="AI14" s="320"/>
      <c r="AJ14" s="320"/>
      <c r="AK14" s="321"/>
      <c r="AL14" s="321"/>
      <c r="AM14" s="321"/>
      <c r="AN14" s="321"/>
      <c r="AO14" s="321"/>
      <c r="AP14" s="321"/>
    </row>
    <row r="15" spans="1:44" ht="26.15" customHeight="1" x14ac:dyDescent="0.25">
      <c r="A15" s="316" t="s">
        <v>15</v>
      </c>
      <c r="B15" s="330" t="s">
        <v>578</v>
      </c>
      <c r="C15" s="358" t="s">
        <v>579</v>
      </c>
      <c r="D15" s="317">
        <f t="shared" si="0"/>
        <v>18</v>
      </c>
      <c r="E15" s="317">
        <f t="shared" si="1"/>
        <v>2</v>
      </c>
      <c r="F15" s="359" t="s">
        <v>292</v>
      </c>
      <c r="G15" s="114"/>
      <c r="H15" s="114"/>
      <c r="I15" s="114"/>
      <c r="J15" s="318"/>
      <c r="K15" s="114"/>
      <c r="L15" s="324"/>
      <c r="M15" s="319"/>
      <c r="N15" s="319"/>
      <c r="O15" s="319"/>
      <c r="P15" s="319"/>
      <c r="Q15" s="319"/>
      <c r="R15" s="325"/>
      <c r="S15" s="318">
        <v>9</v>
      </c>
      <c r="T15" s="318"/>
      <c r="U15" s="318">
        <v>9</v>
      </c>
      <c r="V15" s="318"/>
      <c r="W15" s="318" t="s">
        <v>292</v>
      </c>
      <c r="X15" s="318">
        <v>2</v>
      </c>
      <c r="Y15" s="319"/>
      <c r="Z15" s="319"/>
      <c r="AA15" s="319"/>
      <c r="AB15" s="319"/>
      <c r="AC15" s="325"/>
      <c r="AD15" s="325"/>
      <c r="AE15" s="320"/>
      <c r="AF15" s="320"/>
      <c r="AG15" s="320"/>
      <c r="AH15" s="320"/>
      <c r="AI15" s="320"/>
      <c r="AJ15" s="320"/>
      <c r="AK15" s="321"/>
      <c r="AL15" s="321"/>
      <c r="AM15" s="321"/>
      <c r="AN15" s="321"/>
      <c r="AO15" s="321"/>
      <c r="AP15" s="321"/>
    </row>
    <row r="16" spans="1:44" ht="20.149999999999999" customHeight="1" x14ac:dyDescent="0.2">
      <c r="A16" s="316" t="s">
        <v>16</v>
      </c>
      <c r="B16" s="355" t="s">
        <v>580</v>
      </c>
      <c r="C16" s="358" t="s">
        <v>581</v>
      </c>
      <c r="D16" s="317">
        <f t="shared" si="0"/>
        <v>9</v>
      </c>
      <c r="E16" s="317">
        <f t="shared" si="1"/>
        <v>1</v>
      </c>
      <c r="F16" s="359" t="s">
        <v>65</v>
      </c>
      <c r="G16" s="114"/>
      <c r="H16" s="114"/>
      <c r="I16" s="114"/>
      <c r="J16" s="318"/>
      <c r="K16" s="114"/>
      <c r="L16" s="324"/>
      <c r="M16" s="319"/>
      <c r="N16" s="319"/>
      <c r="O16" s="319"/>
      <c r="P16" s="319"/>
      <c r="Q16" s="319"/>
      <c r="R16" s="325"/>
      <c r="S16" s="318"/>
      <c r="T16" s="318"/>
      <c r="U16" s="318">
        <v>9</v>
      </c>
      <c r="V16" s="318"/>
      <c r="W16" s="318" t="s">
        <v>65</v>
      </c>
      <c r="X16" s="318">
        <v>1</v>
      </c>
      <c r="Y16" s="319"/>
      <c r="Z16" s="319"/>
      <c r="AA16" s="319"/>
      <c r="AB16" s="319"/>
      <c r="AC16" s="319"/>
      <c r="AD16" s="319"/>
      <c r="AE16" s="320"/>
      <c r="AF16" s="320"/>
      <c r="AG16" s="320"/>
      <c r="AH16" s="320"/>
      <c r="AI16" s="320"/>
      <c r="AJ16" s="320"/>
      <c r="AK16" s="321"/>
      <c r="AL16" s="321"/>
      <c r="AM16" s="321"/>
      <c r="AN16" s="321"/>
      <c r="AO16" s="321"/>
      <c r="AP16" s="321"/>
    </row>
    <row r="17" spans="1:44" ht="20.149999999999999" customHeight="1" x14ac:dyDescent="0.2">
      <c r="A17" s="316" t="s">
        <v>17</v>
      </c>
      <c r="B17" s="355" t="s">
        <v>582</v>
      </c>
      <c r="C17" s="358" t="s">
        <v>583</v>
      </c>
      <c r="D17" s="317">
        <f t="shared" si="0"/>
        <v>9</v>
      </c>
      <c r="E17" s="317">
        <f t="shared" si="1"/>
        <v>1</v>
      </c>
      <c r="F17" s="360" t="s">
        <v>65</v>
      </c>
      <c r="G17" s="114"/>
      <c r="H17" s="114"/>
      <c r="I17" s="114"/>
      <c r="J17" s="318"/>
      <c r="K17" s="114"/>
      <c r="L17" s="324"/>
      <c r="M17" s="319"/>
      <c r="N17" s="319"/>
      <c r="O17" s="319"/>
      <c r="P17" s="319"/>
      <c r="Q17" s="319"/>
      <c r="R17" s="325"/>
      <c r="S17" s="318"/>
      <c r="T17" s="318"/>
      <c r="U17" s="318"/>
      <c r="V17" s="318"/>
      <c r="W17" s="318"/>
      <c r="X17" s="318"/>
      <c r="Y17" s="319"/>
      <c r="Z17" s="319"/>
      <c r="AA17" s="319">
        <v>9</v>
      </c>
      <c r="AB17" s="319"/>
      <c r="AC17" s="319" t="s">
        <v>65</v>
      </c>
      <c r="AD17" s="319">
        <v>1</v>
      </c>
      <c r="AE17" s="320"/>
      <c r="AF17" s="320"/>
      <c r="AG17" s="320"/>
      <c r="AH17" s="320"/>
      <c r="AI17" s="320"/>
      <c r="AJ17" s="320"/>
      <c r="AK17" s="321"/>
      <c r="AL17" s="321"/>
      <c r="AM17" s="321"/>
      <c r="AN17" s="321"/>
      <c r="AO17" s="321"/>
      <c r="AP17" s="321"/>
    </row>
    <row r="18" spans="1:44" s="331" customFormat="1" ht="20.149999999999999" customHeight="1" x14ac:dyDescent="0.2">
      <c r="A18" s="316" t="s">
        <v>18</v>
      </c>
      <c r="B18" s="355" t="s">
        <v>584</v>
      </c>
      <c r="C18" s="358" t="s">
        <v>585</v>
      </c>
      <c r="D18" s="317">
        <f t="shared" si="0"/>
        <v>18</v>
      </c>
      <c r="E18" s="317">
        <v>2</v>
      </c>
      <c r="F18" s="360" t="s">
        <v>65</v>
      </c>
      <c r="G18" s="114"/>
      <c r="H18" s="114"/>
      <c r="I18" s="114"/>
      <c r="J18" s="318"/>
      <c r="K18" s="114"/>
      <c r="L18" s="324"/>
      <c r="M18" s="319"/>
      <c r="N18" s="319"/>
      <c r="O18" s="319"/>
      <c r="P18" s="319"/>
      <c r="Q18" s="319"/>
      <c r="R18" s="325"/>
      <c r="S18" s="318"/>
      <c r="T18" s="318"/>
      <c r="U18" s="318"/>
      <c r="V18" s="318"/>
      <c r="W18" s="318"/>
      <c r="X18" s="318"/>
      <c r="Y18" s="319"/>
      <c r="Z18" s="319">
        <v>18</v>
      </c>
      <c r="AA18" s="319"/>
      <c r="AB18" s="319"/>
      <c r="AC18" s="325" t="s">
        <v>65</v>
      </c>
      <c r="AD18" s="325">
        <v>2</v>
      </c>
      <c r="AE18" s="318"/>
      <c r="AF18" s="318"/>
      <c r="AG18" s="318"/>
      <c r="AH18" s="318"/>
      <c r="AI18" s="318"/>
      <c r="AJ18" s="318"/>
      <c r="AK18" s="319"/>
      <c r="AL18" s="319"/>
      <c r="AM18" s="319"/>
      <c r="AN18" s="319"/>
      <c r="AO18" s="319"/>
      <c r="AP18" s="319"/>
    </row>
    <row r="19" spans="1:44" ht="28" customHeight="1" x14ac:dyDescent="0.2">
      <c r="A19" s="316" t="s">
        <v>19</v>
      </c>
      <c r="B19" s="355" t="s">
        <v>586</v>
      </c>
      <c r="C19" s="358" t="s">
        <v>587</v>
      </c>
      <c r="D19" s="317">
        <f t="shared" si="0"/>
        <v>54</v>
      </c>
      <c r="E19" s="317">
        <f t="shared" si="1"/>
        <v>7</v>
      </c>
      <c r="F19" s="360" t="s">
        <v>290</v>
      </c>
      <c r="G19" s="114"/>
      <c r="H19" s="114"/>
      <c r="I19" s="114"/>
      <c r="J19" s="318"/>
      <c r="K19" s="114"/>
      <c r="L19" s="324"/>
      <c r="M19" s="319"/>
      <c r="N19" s="319"/>
      <c r="O19" s="319"/>
      <c r="P19" s="319"/>
      <c r="Q19" s="319"/>
      <c r="R19" s="325"/>
      <c r="S19" s="318"/>
      <c r="T19" s="318"/>
      <c r="U19" s="318"/>
      <c r="V19" s="318"/>
      <c r="W19" s="318"/>
      <c r="X19" s="318"/>
      <c r="Y19" s="319">
        <v>9</v>
      </c>
      <c r="Z19" s="319"/>
      <c r="AA19" s="319">
        <v>45</v>
      </c>
      <c r="AB19" s="319"/>
      <c r="AC19" s="319" t="s">
        <v>290</v>
      </c>
      <c r="AD19" s="319">
        <v>7</v>
      </c>
      <c r="AE19" s="320"/>
      <c r="AF19" s="320"/>
      <c r="AG19" s="320"/>
      <c r="AH19" s="320"/>
      <c r="AI19" s="320"/>
      <c r="AJ19" s="320"/>
      <c r="AK19" s="321"/>
      <c r="AL19" s="321"/>
      <c r="AM19" s="321"/>
      <c r="AN19" s="321"/>
      <c r="AO19" s="321"/>
      <c r="AP19" s="321"/>
    </row>
    <row r="20" spans="1:44" ht="20.149999999999999" customHeight="1" x14ac:dyDescent="0.25">
      <c r="A20" s="316" t="s">
        <v>20</v>
      </c>
      <c r="B20" s="330" t="s">
        <v>588</v>
      </c>
      <c r="C20" s="358" t="s">
        <v>589</v>
      </c>
      <c r="D20" s="317">
        <f t="shared" si="0"/>
        <v>18</v>
      </c>
      <c r="E20" s="317">
        <f t="shared" si="1"/>
        <v>2</v>
      </c>
      <c r="F20" s="359" t="s">
        <v>65</v>
      </c>
      <c r="G20" s="114"/>
      <c r="H20" s="114"/>
      <c r="I20" s="114"/>
      <c r="J20" s="318"/>
      <c r="K20" s="114"/>
      <c r="L20" s="324"/>
      <c r="M20" s="319"/>
      <c r="N20" s="319"/>
      <c r="O20" s="319"/>
      <c r="P20" s="319"/>
      <c r="Q20" s="319"/>
      <c r="R20" s="325"/>
      <c r="S20" s="318" t="s">
        <v>74</v>
      </c>
      <c r="T20" s="318"/>
      <c r="U20" s="318"/>
      <c r="V20" s="318"/>
      <c r="W20" s="318"/>
      <c r="X20" s="318"/>
      <c r="Y20" s="319" t="s">
        <v>74</v>
      </c>
      <c r="Z20" s="319" t="s">
        <v>74</v>
      </c>
      <c r="AA20" s="319">
        <v>18</v>
      </c>
      <c r="AB20" s="319"/>
      <c r="AC20" s="319" t="s">
        <v>65</v>
      </c>
      <c r="AD20" s="319">
        <v>2</v>
      </c>
      <c r="AE20" s="320"/>
      <c r="AF20" s="320"/>
      <c r="AG20" s="320"/>
      <c r="AH20" s="320"/>
      <c r="AI20" s="320"/>
      <c r="AJ20" s="320"/>
      <c r="AK20" s="321"/>
      <c r="AL20" s="321"/>
      <c r="AM20" s="321"/>
      <c r="AN20" s="321"/>
      <c r="AO20" s="321"/>
      <c r="AP20" s="321"/>
    </row>
    <row r="21" spans="1:44" ht="26.15" customHeight="1" x14ac:dyDescent="0.2">
      <c r="A21" s="316" t="s">
        <v>21</v>
      </c>
      <c r="B21" s="355" t="s">
        <v>590</v>
      </c>
      <c r="C21" s="358" t="s">
        <v>591</v>
      </c>
      <c r="D21" s="317">
        <f t="shared" si="0"/>
        <v>18</v>
      </c>
      <c r="E21" s="317">
        <f t="shared" si="1"/>
        <v>3</v>
      </c>
      <c r="F21" s="359" t="s">
        <v>290</v>
      </c>
      <c r="G21" s="114"/>
      <c r="H21" s="114"/>
      <c r="I21" s="114"/>
      <c r="J21" s="318"/>
      <c r="K21" s="114"/>
      <c r="L21" s="324"/>
      <c r="M21" s="319"/>
      <c r="N21" s="319"/>
      <c r="O21" s="319"/>
      <c r="P21" s="319"/>
      <c r="Q21" s="319"/>
      <c r="R21" s="325"/>
      <c r="S21" s="318"/>
      <c r="T21" s="318"/>
      <c r="U21" s="318"/>
      <c r="V21" s="318"/>
      <c r="W21" s="318"/>
      <c r="X21" s="318"/>
      <c r="Y21" s="319">
        <v>9</v>
      </c>
      <c r="Z21" s="319">
        <v>9</v>
      </c>
      <c r="AA21" s="319" t="s">
        <v>74</v>
      </c>
      <c r="AB21" s="319"/>
      <c r="AC21" s="325" t="s">
        <v>290</v>
      </c>
      <c r="AD21" s="325">
        <v>3</v>
      </c>
      <c r="AE21" s="320"/>
      <c r="AF21" s="320"/>
      <c r="AG21" s="320"/>
      <c r="AH21" s="320"/>
      <c r="AI21" s="320"/>
      <c r="AJ21" s="320"/>
      <c r="AK21" s="321"/>
      <c r="AL21" s="321"/>
      <c r="AM21" s="321"/>
      <c r="AN21" s="321"/>
      <c r="AO21" s="321"/>
      <c r="AP21" s="321"/>
      <c r="AR21" s="329"/>
    </row>
    <row r="22" spans="1:44" ht="30" customHeight="1" x14ac:dyDescent="0.2">
      <c r="A22" s="316" t="s">
        <v>22</v>
      </c>
      <c r="B22" s="355" t="s">
        <v>592</v>
      </c>
      <c r="C22" s="358" t="s">
        <v>593</v>
      </c>
      <c r="D22" s="317">
        <f t="shared" si="0"/>
        <v>18</v>
      </c>
      <c r="E22" s="317">
        <f t="shared" si="1"/>
        <v>2</v>
      </c>
      <c r="F22" s="359" t="s">
        <v>65</v>
      </c>
      <c r="G22" s="114"/>
      <c r="H22" s="114"/>
      <c r="I22" s="114"/>
      <c r="J22" s="318"/>
      <c r="K22" s="114"/>
      <c r="L22" s="324"/>
      <c r="M22" s="319"/>
      <c r="N22" s="319"/>
      <c r="O22" s="319"/>
      <c r="P22" s="319"/>
      <c r="Q22" s="319"/>
      <c r="R22" s="325"/>
      <c r="S22" s="318"/>
      <c r="T22" s="318"/>
      <c r="U22" s="318"/>
      <c r="V22" s="318"/>
      <c r="W22" s="318"/>
      <c r="X22" s="318"/>
      <c r="Y22" s="319"/>
      <c r="Z22" s="319"/>
      <c r="AA22" s="319">
        <v>18</v>
      </c>
      <c r="AB22" s="319"/>
      <c r="AC22" s="319" t="s">
        <v>65</v>
      </c>
      <c r="AD22" s="319">
        <v>2</v>
      </c>
      <c r="AE22" s="318"/>
      <c r="AF22" s="318"/>
      <c r="AG22" s="318"/>
      <c r="AH22" s="332"/>
      <c r="AI22" s="318"/>
      <c r="AJ22" s="318"/>
      <c r="AK22" s="321"/>
      <c r="AL22" s="321"/>
      <c r="AM22" s="321"/>
      <c r="AN22" s="321"/>
      <c r="AO22" s="321"/>
      <c r="AP22" s="321"/>
    </row>
    <row r="23" spans="1:44" s="338" customFormat="1" ht="30" customHeight="1" x14ac:dyDescent="0.2">
      <c r="A23" s="333">
        <v>18</v>
      </c>
      <c r="B23" s="355" t="s">
        <v>594</v>
      </c>
      <c r="C23" s="334" t="s">
        <v>595</v>
      </c>
      <c r="D23" s="335">
        <v>30</v>
      </c>
      <c r="E23" s="335">
        <v>2</v>
      </c>
      <c r="F23" s="361" t="s">
        <v>65</v>
      </c>
      <c r="G23" s="336"/>
      <c r="H23" s="336"/>
      <c r="I23" s="336"/>
      <c r="J23" s="336"/>
      <c r="K23" s="336"/>
      <c r="L23" s="336"/>
      <c r="M23" s="337"/>
      <c r="N23" s="337"/>
      <c r="O23" s="337"/>
      <c r="P23" s="337"/>
      <c r="Q23" s="337"/>
      <c r="R23" s="337"/>
      <c r="S23" s="336"/>
      <c r="T23" s="336"/>
      <c r="U23" s="336"/>
      <c r="V23" s="336"/>
      <c r="W23" s="336"/>
      <c r="X23" s="336"/>
      <c r="Y23" s="337"/>
      <c r="Z23" s="337">
        <v>18</v>
      </c>
      <c r="AA23" s="337"/>
      <c r="AB23" s="337"/>
      <c r="AC23" s="337" t="s">
        <v>65</v>
      </c>
      <c r="AD23" s="337">
        <v>2</v>
      </c>
      <c r="AE23" s="336"/>
      <c r="AF23" s="336"/>
      <c r="AG23" s="336"/>
      <c r="AH23" s="336"/>
      <c r="AI23" s="336"/>
      <c r="AJ23" s="336"/>
      <c r="AK23" s="337"/>
      <c r="AL23" s="337"/>
      <c r="AM23" s="337"/>
      <c r="AN23" s="337"/>
      <c r="AO23" s="337"/>
      <c r="AP23" s="337"/>
    </row>
    <row r="24" spans="1:44" ht="20.149999999999999" customHeight="1" x14ac:dyDescent="0.2">
      <c r="A24" s="316">
        <v>19</v>
      </c>
      <c r="B24" s="355" t="s">
        <v>596</v>
      </c>
      <c r="C24" s="358" t="s">
        <v>121</v>
      </c>
      <c r="D24" s="317">
        <f t="shared" ref="D24:D32" si="2">SUM(G24:J24, M24:P24, S24:V24,Y24:AB24,AE24:AI24,AK24:AN24)</f>
        <v>27</v>
      </c>
      <c r="E24" s="317">
        <f t="shared" si="1"/>
        <v>3</v>
      </c>
      <c r="F24" s="359" t="s">
        <v>290</v>
      </c>
      <c r="G24" s="114"/>
      <c r="H24" s="114"/>
      <c r="I24" s="114"/>
      <c r="J24" s="318"/>
      <c r="K24" s="114"/>
      <c r="L24" s="324"/>
      <c r="M24" s="319"/>
      <c r="N24" s="319"/>
      <c r="O24" s="319"/>
      <c r="P24" s="319"/>
      <c r="Q24" s="319"/>
      <c r="R24" s="325"/>
      <c r="S24" s="318"/>
      <c r="T24" s="318"/>
      <c r="U24" s="318"/>
      <c r="V24" s="318"/>
      <c r="W24" s="318"/>
      <c r="X24" s="318"/>
      <c r="Y24" s="319"/>
      <c r="Z24" s="319"/>
      <c r="AA24" s="319"/>
      <c r="AB24" s="319"/>
      <c r="AC24" s="319"/>
      <c r="AD24" s="319"/>
      <c r="AE24" s="320">
        <v>9</v>
      </c>
      <c r="AF24" s="320">
        <v>18</v>
      </c>
      <c r="AG24" s="320" t="s">
        <v>74</v>
      </c>
      <c r="AH24" s="320"/>
      <c r="AI24" s="320" t="s">
        <v>290</v>
      </c>
      <c r="AJ24" s="320">
        <v>3</v>
      </c>
      <c r="AK24" s="321"/>
      <c r="AL24" s="321"/>
      <c r="AM24" s="321"/>
      <c r="AN24" s="321"/>
      <c r="AO24" s="321"/>
      <c r="AP24" s="321"/>
    </row>
    <row r="25" spans="1:44" ht="20.149999999999999" customHeight="1" x14ac:dyDescent="0.2">
      <c r="A25" s="316">
        <v>20</v>
      </c>
      <c r="B25" s="355" t="s">
        <v>597</v>
      </c>
      <c r="C25" s="358" t="s">
        <v>598</v>
      </c>
      <c r="D25" s="317">
        <f t="shared" si="2"/>
        <v>27</v>
      </c>
      <c r="E25" s="317">
        <f t="shared" si="1"/>
        <v>3</v>
      </c>
      <c r="F25" s="360" t="s">
        <v>292</v>
      </c>
      <c r="G25" s="114"/>
      <c r="H25" s="114"/>
      <c r="I25" s="114"/>
      <c r="J25" s="318"/>
      <c r="K25" s="114"/>
      <c r="L25" s="324"/>
      <c r="M25" s="319"/>
      <c r="N25" s="319"/>
      <c r="O25" s="319"/>
      <c r="P25" s="319"/>
      <c r="Q25" s="319"/>
      <c r="R25" s="325"/>
      <c r="S25" s="318"/>
      <c r="T25" s="318"/>
      <c r="U25" s="318"/>
      <c r="V25" s="318"/>
      <c r="W25" s="318"/>
      <c r="X25" s="318"/>
      <c r="Y25" s="319"/>
      <c r="Z25" s="319"/>
      <c r="AA25" s="319"/>
      <c r="AB25" s="319"/>
      <c r="AC25" s="319"/>
      <c r="AD25" s="319"/>
      <c r="AE25" s="320">
        <v>9</v>
      </c>
      <c r="AF25" s="320">
        <v>18</v>
      </c>
      <c r="AG25" s="320" t="s">
        <v>74</v>
      </c>
      <c r="AH25" s="320"/>
      <c r="AI25" s="320" t="s">
        <v>292</v>
      </c>
      <c r="AJ25" s="320">
        <v>3</v>
      </c>
      <c r="AK25" s="321"/>
      <c r="AL25" s="321"/>
      <c r="AM25" s="321"/>
      <c r="AN25" s="321"/>
      <c r="AO25" s="321"/>
      <c r="AP25" s="321"/>
    </row>
    <row r="26" spans="1:44" ht="20.149999999999999" customHeight="1" x14ac:dyDescent="0.2">
      <c r="A26" s="316">
        <v>21</v>
      </c>
      <c r="B26" s="355" t="s">
        <v>599</v>
      </c>
      <c r="C26" s="358" t="s">
        <v>600</v>
      </c>
      <c r="D26" s="317">
        <f t="shared" si="2"/>
        <v>18</v>
      </c>
      <c r="E26" s="317">
        <f t="shared" si="1"/>
        <v>2</v>
      </c>
      <c r="F26" s="359" t="s">
        <v>65</v>
      </c>
      <c r="G26" s="114"/>
      <c r="H26" s="114"/>
      <c r="I26" s="114"/>
      <c r="J26" s="318"/>
      <c r="K26" s="114"/>
      <c r="L26" s="324"/>
      <c r="M26" s="319"/>
      <c r="N26" s="319"/>
      <c r="O26" s="319"/>
      <c r="P26" s="319"/>
      <c r="Q26" s="319"/>
      <c r="R26" s="325"/>
      <c r="S26" s="318"/>
      <c r="T26" s="318"/>
      <c r="U26" s="318"/>
      <c r="V26" s="318"/>
      <c r="W26" s="318"/>
      <c r="X26" s="318"/>
      <c r="Y26" s="319"/>
      <c r="Z26" s="319"/>
      <c r="AA26" s="319"/>
      <c r="AB26" s="319"/>
      <c r="AC26" s="319"/>
      <c r="AD26" s="319"/>
      <c r="AE26" s="320"/>
      <c r="AF26" s="320"/>
      <c r="AG26" s="320">
        <v>18</v>
      </c>
      <c r="AH26" s="320"/>
      <c r="AI26" s="320" t="s">
        <v>65</v>
      </c>
      <c r="AJ26" s="320">
        <v>2</v>
      </c>
      <c r="AK26" s="321"/>
      <c r="AL26" s="321"/>
      <c r="AM26" s="321"/>
      <c r="AN26" s="321"/>
      <c r="AO26" s="321"/>
      <c r="AP26" s="321"/>
    </row>
    <row r="27" spans="1:44" ht="26.15" customHeight="1" x14ac:dyDescent="0.2">
      <c r="A27" s="316">
        <v>22</v>
      </c>
      <c r="B27" s="355" t="s">
        <v>601</v>
      </c>
      <c r="C27" s="358" t="s">
        <v>126</v>
      </c>
      <c r="D27" s="317">
        <f t="shared" si="2"/>
        <v>18</v>
      </c>
      <c r="E27" s="317">
        <f t="shared" si="1"/>
        <v>2</v>
      </c>
      <c r="F27" s="359" t="s">
        <v>65</v>
      </c>
      <c r="G27" s="114"/>
      <c r="H27" s="114"/>
      <c r="I27" s="114"/>
      <c r="J27" s="318"/>
      <c r="K27" s="114"/>
      <c r="L27" s="324"/>
      <c r="M27" s="319"/>
      <c r="N27" s="319"/>
      <c r="O27" s="319"/>
      <c r="P27" s="319"/>
      <c r="Q27" s="319"/>
      <c r="R27" s="325"/>
      <c r="S27" s="318"/>
      <c r="T27" s="318"/>
      <c r="U27" s="318"/>
      <c r="V27" s="318"/>
      <c r="W27" s="318"/>
      <c r="X27" s="318"/>
      <c r="Y27" s="319"/>
      <c r="Z27" s="319"/>
      <c r="AA27" s="319"/>
      <c r="AB27" s="319"/>
      <c r="AC27" s="319"/>
      <c r="AD27" s="319"/>
      <c r="AE27" s="320" t="s">
        <v>74</v>
      </c>
      <c r="AF27" s="320" t="s">
        <v>74</v>
      </c>
      <c r="AG27" s="320">
        <v>18</v>
      </c>
      <c r="AH27" s="320"/>
      <c r="AI27" s="320" t="s">
        <v>65</v>
      </c>
      <c r="AJ27" s="320">
        <v>2</v>
      </c>
      <c r="AK27" s="321"/>
      <c r="AL27" s="321"/>
      <c r="AM27" s="321"/>
      <c r="AN27" s="321"/>
      <c r="AO27" s="321"/>
      <c r="AP27" s="321"/>
    </row>
    <row r="28" spans="1:44" ht="20.149999999999999" customHeight="1" x14ac:dyDescent="0.2">
      <c r="A28" s="316">
        <v>23</v>
      </c>
      <c r="B28" s="355" t="s">
        <v>602</v>
      </c>
      <c r="C28" s="358" t="s">
        <v>603</v>
      </c>
      <c r="D28" s="317">
        <f t="shared" si="2"/>
        <v>18</v>
      </c>
      <c r="E28" s="317">
        <f t="shared" si="1"/>
        <v>3</v>
      </c>
      <c r="F28" s="359" t="s">
        <v>65</v>
      </c>
      <c r="G28" s="114"/>
      <c r="H28" s="114"/>
      <c r="I28" s="114"/>
      <c r="J28" s="318"/>
      <c r="K28" s="114"/>
      <c r="L28" s="324"/>
      <c r="M28" s="319"/>
      <c r="N28" s="319"/>
      <c r="O28" s="319"/>
      <c r="P28" s="319"/>
      <c r="Q28" s="319"/>
      <c r="R28" s="325"/>
      <c r="S28" s="318"/>
      <c r="T28" s="318"/>
      <c r="U28" s="318"/>
      <c r="V28" s="318"/>
      <c r="W28" s="318"/>
      <c r="X28" s="318"/>
      <c r="Y28" s="319"/>
      <c r="Z28" s="319"/>
      <c r="AA28" s="319"/>
      <c r="AB28" s="319"/>
      <c r="AC28" s="319"/>
      <c r="AD28" s="319"/>
      <c r="AE28" s="320" t="s">
        <v>74</v>
      </c>
      <c r="AF28" s="320" t="s">
        <v>74</v>
      </c>
      <c r="AG28" s="320">
        <v>18</v>
      </c>
      <c r="AH28" s="320"/>
      <c r="AI28" s="320" t="s">
        <v>65</v>
      </c>
      <c r="AJ28" s="320">
        <v>3</v>
      </c>
      <c r="AK28" s="321"/>
      <c r="AL28" s="321"/>
      <c r="AM28" s="321"/>
      <c r="AN28" s="321"/>
      <c r="AO28" s="321"/>
      <c r="AP28" s="321"/>
    </row>
    <row r="29" spans="1:44" ht="26.15" customHeight="1" x14ac:dyDescent="0.2">
      <c r="A29" s="316">
        <v>24</v>
      </c>
      <c r="B29" s="355" t="s">
        <v>374</v>
      </c>
      <c r="C29" s="358" t="s">
        <v>604</v>
      </c>
      <c r="D29" s="317">
        <f t="shared" si="2"/>
        <v>18</v>
      </c>
      <c r="E29" s="317">
        <f t="shared" si="1"/>
        <v>2</v>
      </c>
      <c r="F29" s="359" t="s">
        <v>65</v>
      </c>
      <c r="G29" s="114"/>
      <c r="H29" s="114"/>
      <c r="I29" s="114"/>
      <c r="J29" s="318"/>
      <c r="K29" s="114"/>
      <c r="L29" s="324"/>
      <c r="M29" s="319"/>
      <c r="N29" s="319"/>
      <c r="O29" s="319"/>
      <c r="P29" s="319"/>
      <c r="Q29" s="319"/>
      <c r="R29" s="325"/>
      <c r="S29" s="318"/>
      <c r="T29" s="318"/>
      <c r="U29" s="318"/>
      <c r="V29" s="318"/>
      <c r="W29" s="318"/>
      <c r="X29" s="318"/>
      <c r="Y29" s="319"/>
      <c r="Z29" s="319"/>
      <c r="AA29" s="319"/>
      <c r="AB29" s="319"/>
      <c r="AC29" s="319"/>
      <c r="AD29" s="319"/>
      <c r="AE29" s="320"/>
      <c r="AF29" s="320"/>
      <c r="AG29" s="320">
        <v>18</v>
      </c>
      <c r="AH29" s="320"/>
      <c r="AI29" s="320" t="s">
        <v>65</v>
      </c>
      <c r="AJ29" s="320">
        <v>2</v>
      </c>
      <c r="AK29" s="319"/>
      <c r="AL29" s="319"/>
      <c r="AM29" s="319"/>
      <c r="AN29" s="339"/>
      <c r="AO29" s="319"/>
      <c r="AP29" s="319"/>
    </row>
    <row r="30" spans="1:44" ht="26.15" customHeight="1" x14ac:dyDescent="0.2">
      <c r="A30" s="316">
        <v>25</v>
      </c>
      <c r="B30" s="355" t="s">
        <v>605</v>
      </c>
      <c r="C30" s="358" t="s">
        <v>606</v>
      </c>
      <c r="D30" s="317">
        <f t="shared" si="2"/>
        <v>18</v>
      </c>
      <c r="E30" s="317">
        <f t="shared" si="1"/>
        <v>2</v>
      </c>
      <c r="F30" s="359" t="s">
        <v>65</v>
      </c>
      <c r="G30" s="114"/>
      <c r="H30" s="114"/>
      <c r="I30" s="114"/>
      <c r="J30" s="318"/>
      <c r="K30" s="114"/>
      <c r="L30" s="324"/>
      <c r="M30" s="319"/>
      <c r="N30" s="319"/>
      <c r="O30" s="319"/>
      <c r="P30" s="319"/>
      <c r="Q30" s="319"/>
      <c r="R30" s="325"/>
      <c r="S30" s="318"/>
      <c r="T30" s="318"/>
      <c r="U30" s="318"/>
      <c r="V30" s="318"/>
      <c r="W30" s="318"/>
      <c r="X30" s="318"/>
      <c r="Y30" s="319"/>
      <c r="Z30" s="319"/>
      <c r="AA30" s="319"/>
      <c r="AB30" s="319"/>
      <c r="AC30" s="319"/>
      <c r="AD30" s="319"/>
      <c r="AE30" s="320"/>
      <c r="AF30" s="320"/>
      <c r="AG30" s="320">
        <v>18</v>
      </c>
      <c r="AH30" s="320"/>
      <c r="AI30" s="320" t="s">
        <v>65</v>
      </c>
      <c r="AJ30" s="320">
        <v>2</v>
      </c>
      <c r="AK30" s="321"/>
      <c r="AL30" s="321"/>
      <c r="AM30" s="321"/>
      <c r="AN30" s="321"/>
      <c r="AO30" s="321"/>
      <c r="AP30" s="321"/>
    </row>
    <row r="31" spans="1:44" ht="26.15" customHeight="1" x14ac:dyDescent="0.2">
      <c r="A31" s="316">
        <v>26</v>
      </c>
      <c r="B31" s="355" t="s">
        <v>584</v>
      </c>
      <c r="C31" s="358" t="s">
        <v>607</v>
      </c>
      <c r="D31" s="317">
        <f t="shared" si="2"/>
        <v>9</v>
      </c>
      <c r="E31" s="317">
        <v>2</v>
      </c>
      <c r="F31" s="360" t="s">
        <v>65</v>
      </c>
      <c r="G31" s="114"/>
      <c r="H31" s="114"/>
      <c r="I31" s="114"/>
      <c r="J31" s="318"/>
      <c r="K31" s="114"/>
      <c r="L31" s="324"/>
      <c r="M31" s="319"/>
      <c r="N31" s="319"/>
      <c r="O31" s="319"/>
      <c r="P31" s="319"/>
      <c r="Q31" s="319"/>
      <c r="R31" s="325"/>
      <c r="S31" s="318"/>
      <c r="T31" s="318"/>
      <c r="U31" s="318"/>
      <c r="V31" s="318"/>
      <c r="W31" s="318"/>
      <c r="X31" s="318"/>
      <c r="Y31" s="319"/>
      <c r="Z31" s="319"/>
      <c r="AA31" s="319"/>
      <c r="AB31" s="319"/>
      <c r="AC31" s="319"/>
      <c r="AD31" s="319"/>
      <c r="AE31" s="320"/>
      <c r="AF31" s="320"/>
      <c r="AG31" s="320"/>
      <c r="AH31" s="320"/>
      <c r="AI31" s="320"/>
      <c r="AJ31" s="320"/>
      <c r="AK31" s="321">
        <v>9</v>
      </c>
      <c r="AL31" s="321"/>
      <c r="AM31" s="321"/>
      <c r="AN31" s="321"/>
      <c r="AO31" s="321" t="s">
        <v>65</v>
      </c>
      <c r="AP31" s="321">
        <v>2</v>
      </c>
    </row>
    <row r="32" spans="1:44" ht="33" customHeight="1" x14ac:dyDescent="0.2">
      <c r="A32" s="316">
        <v>27</v>
      </c>
      <c r="B32" s="355" t="s">
        <v>608</v>
      </c>
      <c r="C32" s="358" t="s">
        <v>113</v>
      </c>
      <c r="D32" s="317">
        <f t="shared" si="2"/>
        <v>18</v>
      </c>
      <c r="E32" s="317">
        <v>3</v>
      </c>
      <c r="F32" s="360" t="s">
        <v>65</v>
      </c>
      <c r="G32" s="114"/>
      <c r="H32" s="114"/>
      <c r="I32" s="114"/>
      <c r="J32" s="318"/>
      <c r="K32" s="114"/>
      <c r="L32" s="324"/>
      <c r="M32" s="319"/>
      <c r="N32" s="319"/>
      <c r="O32" s="319"/>
      <c r="P32" s="319"/>
      <c r="Q32" s="319"/>
      <c r="R32" s="325"/>
      <c r="S32" s="318"/>
      <c r="T32" s="318"/>
      <c r="U32" s="318"/>
      <c r="V32" s="318"/>
      <c r="W32" s="318"/>
      <c r="X32" s="318"/>
      <c r="Y32" s="319"/>
      <c r="Z32" s="319"/>
      <c r="AA32" s="319"/>
      <c r="AB32" s="319"/>
      <c r="AC32" s="319"/>
      <c r="AD32" s="319"/>
      <c r="AE32" s="320"/>
      <c r="AF32" s="320"/>
      <c r="AG32" s="320"/>
      <c r="AH32" s="320"/>
      <c r="AI32" s="320"/>
      <c r="AJ32" s="320"/>
      <c r="AK32" s="321"/>
      <c r="AL32" s="321">
        <v>18</v>
      </c>
      <c r="AM32" s="321" t="s">
        <v>74</v>
      </c>
      <c r="AN32" s="321"/>
      <c r="AO32" s="321" t="s">
        <v>65</v>
      </c>
      <c r="AP32" s="321">
        <v>3</v>
      </c>
    </row>
    <row r="33" spans="1:44" ht="33" customHeight="1" x14ac:dyDescent="0.2">
      <c r="A33" s="316">
        <v>28</v>
      </c>
      <c r="B33" s="355" t="s">
        <v>609</v>
      </c>
      <c r="C33" s="358" t="s">
        <v>610</v>
      </c>
      <c r="D33" s="317">
        <f>SUM(G33:J33, M33:P33, S33:V33,Y33:AB33,AE33:AH33,AK33:AO33)</f>
        <v>27</v>
      </c>
      <c r="E33" s="317">
        <f t="shared" si="1"/>
        <v>4</v>
      </c>
      <c r="F33" s="359" t="s">
        <v>290</v>
      </c>
      <c r="G33" s="114"/>
      <c r="H33" s="114"/>
      <c r="I33" s="114"/>
      <c r="J33" s="318"/>
      <c r="K33" s="114"/>
      <c r="L33" s="324"/>
      <c r="M33" s="319"/>
      <c r="N33" s="319"/>
      <c r="O33" s="319"/>
      <c r="P33" s="319"/>
      <c r="Q33" s="319"/>
      <c r="R33" s="325"/>
      <c r="S33" s="318"/>
      <c r="T33" s="318"/>
      <c r="U33" s="318"/>
      <c r="V33" s="318"/>
      <c r="W33" s="318"/>
      <c r="X33" s="318"/>
      <c r="Y33" s="319"/>
      <c r="Z33" s="319"/>
      <c r="AA33" s="319"/>
      <c r="AB33" s="319"/>
      <c r="AC33" s="319"/>
      <c r="AD33" s="319"/>
      <c r="AE33" s="320"/>
      <c r="AF33" s="320"/>
      <c r="AG33" s="320"/>
      <c r="AH33" s="320"/>
      <c r="AI33" s="320"/>
      <c r="AJ33" s="320"/>
      <c r="AK33" s="321">
        <v>9</v>
      </c>
      <c r="AL33" s="321">
        <v>18</v>
      </c>
      <c r="AM33" s="321" t="s">
        <v>74</v>
      </c>
      <c r="AN33" s="321"/>
      <c r="AO33" s="321" t="s">
        <v>290</v>
      </c>
      <c r="AP33" s="321">
        <v>4</v>
      </c>
    </row>
    <row r="34" spans="1:44" ht="26.15" customHeight="1" x14ac:dyDescent="0.2">
      <c r="A34" s="316">
        <v>29</v>
      </c>
      <c r="B34" s="356" t="s">
        <v>611</v>
      </c>
      <c r="C34" s="358" t="s">
        <v>612</v>
      </c>
      <c r="D34" s="317">
        <f>SUM(G34:J34, M34:P34, S34:V34,Y34:AB34,AE34:AH34,AK34:AO34)</f>
        <v>9</v>
      </c>
      <c r="E34" s="317">
        <f t="shared" si="1"/>
        <v>2</v>
      </c>
      <c r="F34" s="359" t="s">
        <v>65</v>
      </c>
      <c r="G34" s="114"/>
      <c r="H34" s="114"/>
      <c r="I34" s="114"/>
      <c r="J34" s="318"/>
      <c r="K34" s="114"/>
      <c r="L34" s="324"/>
      <c r="M34" s="319"/>
      <c r="N34" s="319"/>
      <c r="O34" s="319"/>
      <c r="P34" s="319"/>
      <c r="Q34" s="319"/>
      <c r="R34" s="325"/>
      <c r="S34" s="318"/>
      <c r="T34" s="318"/>
      <c r="U34" s="318"/>
      <c r="V34" s="318"/>
      <c r="W34" s="318"/>
      <c r="X34" s="318"/>
      <c r="Y34" s="319"/>
      <c r="Z34" s="319"/>
      <c r="AA34" s="319"/>
      <c r="AB34" s="319"/>
      <c r="AC34" s="319"/>
      <c r="AD34" s="319"/>
      <c r="AE34" s="320"/>
      <c r="AF34" s="320"/>
      <c r="AG34" s="320"/>
      <c r="AH34" s="320"/>
      <c r="AI34" s="320"/>
      <c r="AJ34" s="320"/>
      <c r="AK34" s="321"/>
      <c r="AL34" s="321" t="s">
        <v>74</v>
      </c>
      <c r="AM34" s="321">
        <v>9</v>
      </c>
      <c r="AN34" s="321"/>
      <c r="AO34" s="321" t="s">
        <v>380</v>
      </c>
      <c r="AP34" s="321">
        <v>2</v>
      </c>
    </row>
    <row r="35" spans="1:44" ht="26.15" customHeight="1" x14ac:dyDescent="0.2">
      <c r="A35" s="316">
        <v>30</v>
      </c>
      <c r="B35" s="355" t="s">
        <v>613</v>
      </c>
      <c r="C35" s="358" t="s">
        <v>614</v>
      </c>
      <c r="D35" s="317">
        <f>SUM(G35:J35, M35:P35, S35:V35,Y35:AB35,AE35:AH35,AK35:AO35)</f>
        <v>9</v>
      </c>
      <c r="E35" s="317">
        <f t="shared" si="1"/>
        <v>2</v>
      </c>
      <c r="F35" s="359" t="s">
        <v>65</v>
      </c>
      <c r="G35" s="114"/>
      <c r="H35" s="114"/>
      <c r="I35" s="114"/>
      <c r="J35" s="318"/>
      <c r="K35" s="114"/>
      <c r="L35" s="324"/>
      <c r="M35" s="319"/>
      <c r="N35" s="319"/>
      <c r="O35" s="319"/>
      <c r="P35" s="319"/>
      <c r="Q35" s="319"/>
      <c r="R35" s="325"/>
      <c r="S35" s="318"/>
      <c r="T35" s="318"/>
      <c r="U35" s="318"/>
      <c r="V35" s="318"/>
      <c r="W35" s="318"/>
      <c r="X35" s="318"/>
      <c r="Y35" s="319"/>
      <c r="Z35" s="319"/>
      <c r="AA35" s="319"/>
      <c r="AB35" s="319"/>
      <c r="AC35" s="319"/>
      <c r="AD35" s="319"/>
      <c r="AE35" s="320"/>
      <c r="AF35" s="320"/>
      <c r="AG35" s="320"/>
      <c r="AH35" s="320"/>
      <c r="AI35" s="320"/>
      <c r="AJ35" s="320"/>
      <c r="AK35" s="321"/>
      <c r="AL35" s="321"/>
      <c r="AM35" s="321">
        <v>9</v>
      </c>
      <c r="AN35" s="321"/>
      <c r="AO35" s="321" t="s">
        <v>65</v>
      </c>
      <c r="AP35" s="321">
        <v>2</v>
      </c>
    </row>
    <row r="36" spans="1:44" ht="20.149999999999999" customHeight="1" x14ac:dyDescent="0.2">
      <c r="A36" s="316">
        <v>31</v>
      </c>
      <c r="B36" s="355" t="s">
        <v>615</v>
      </c>
      <c r="C36" s="358" t="s">
        <v>616</v>
      </c>
      <c r="D36" s="317">
        <f>SUM(G36:J36, M36:P36, S36:V36,Y36:AB36,AE36:AH36,AK36:AO36)</f>
        <v>9</v>
      </c>
      <c r="E36" s="317">
        <f t="shared" si="1"/>
        <v>2</v>
      </c>
      <c r="F36" s="359" t="s">
        <v>65</v>
      </c>
      <c r="G36" s="114"/>
      <c r="H36" s="114"/>
      <c r="I36" s="114"/>
      <c r="J36" s="318"/>
      <c r="K36" s="114"/>
      <c r="L36" s="324"/>
      <c r="M36" s="319"/>
      <c r="N36" s="319"/>
      <c r="O36" s="319"/>
      <c r="P36" s="319"/>
      <c r="Q36" s="319"/>
      <c r="R36" s="325"/>
      <c r="S36" s="318"/>
      <c r="T36" s="318"/>
      <c r="U36" s="318"/>
      <c r="V36" s="318"/>
      <c r="W36" s="318"/>
      <c r="X36" s="318"/>
      <c r="Y36" s="319"/>
      <c r="Z36" s="319"/>
      <c r="AA36" s="319"/>
      <c r="AB36" s="319"/>
      <c r="AC36" s="319"/>
      <c r="AD36" s="319"/>
      <c r="AE36" s="320"/>
      <c r="AF36" s="320"/>
      <c r="AG36" s="320"/>
      <c r="AH36" s="320"/>
      <c r="AI36" s="320"/>
      <c r="AJ36" s="320"/>
      <c r="AK36" s="321"/>
      <c r="AL36" s="321"/>
      <c r="AM36" s="321">
        <v>9</v>
      </c>
      <c r="AN36" s="321"/>
      <c r="AO36" s="321" t="s">
        <v>65</v>
      </c>
      <c r="AP36" s="321">
        <v>2</v>
      </c>
    </row>
    <row r="37" spans="1:44" ht="20.149999999999999" customHeight="1" x14ac:dyDescent="0.25">
      <c r="A37" s="521" t="s">
        <v>527</v>
      </c>
      <c r="B37" s="522"/>
      <c r="C37" s="523"/>
      <c r="D37" s="527">
        <f>SUM(D6:D36)</f>
        <v>579</v>
      </c>
      <c r="E37" s="527">
        <f>SUM(E6:E36)</f>
        <v>81</v>
      </c>
      <c r="F37" s="341" t="s">
        <v>128</v>
      </c>
      <c r="G37" s="340">
        <f>SUM(G6:G36)</f>
        <v>9</v>
      </c>
      <c r="H37" s="340">
        <f>SUM(H6:H36)</f>
        <v>9</v>
      </c>
      <c r="I37" s="340">
        <f>SUM(I6:I36)</f>
        <v>18</v>
      </c>
      <c r="J37" s="340">
        <f>SUM(J6:J36)</f>
        <v>0</v>
      </c>
      <c r="K37" s="341" t="s">
        <v>128</v>
      </c>
      <c r="L37" s="341">
        <f>SUM(L6:L36)</f>
        <v>6</v>
      </c>
      <c r="M37" s="340">
        <f>SUM(M6:M36)</f>
        <v>36</v>
      </c>
      <c r="N37" s="340">
        <f>SUM(N6:N36)</f>
        <v>36</v>
      </c>
      <c r="O37" s="340">
        <f>SUM(O6:O36)</f>
        <v>0</v>
      </c>
      <c r="P37" s="340">
        <f>SUM(P6:P36)</f>
        <v>0</v>
      </c>
      <c r="Q37" s="341" t="s">
        <v>128</v>
      </c>
      <c r="R37" s="341">
        <f>SUM(R6:R36)</f>
        <v>12</v>
      </c>
      <c r="S37" s="340">
        <f>SUM(S6:S36)</f>
        <v>27</v>
      </c>
      <c r="T37" s="340">
        <f>SUM(T6:T36)</f>
        <v>36</v>
      </c>
      <c r="U37" s="340">
        <f>SUM(U6:U36)</f>
        <v>18</v>
      </c>
      <c r="V37" s="340">
        <f>SUM(V6:V36)</f>
        <v>0</v>
      </c>
      <c r="W37" s="341" t="s">
        <v>128</v>
      </c>
      <c r="X37" s="341">
        <v>12</v>
      </c>
      <c r="Y37" s="340">
        <f>SUM(Y6:Y36)</f>
        <v>18</v>
      </c>
      <c r="Z37" s="340">
        <f>SUM(Z6:Z36)</f>
        <v>45</v>
      </c>
      <c r="AA37" s="340">
        <f>SUM(AA6:AA36)</f>
        <v>90</v>
      </c>
      <c r="AB37" s="340">
        <f>SUM(AB6:AB36)</f>
        <v>0</v>
      </c>
      <c r="AC37" s="341" t="s">
        <v>128</v>
      </c>
      <c r="AD37" s="341">
        <f>SUM(AD6:AD36)</f>
        <v>19</v>
      </c>
      <c r="AE37" s="340">
        <f>SUM(AE6:AE36)</f>
        <v>18</v>
      </c>
      <c r="AF37" s="340">
        <f>SUM(AF6:AF36)</f>
        <v>36</v>
      </c>
      <c r="AG37" s="340">
        <f>SUM(AG6:AG36)</f>
        <v>90</v>
      </c>
      <c r="AH37" s="340">
        <f>SUM(AH6:AH36)</f>
        <v>0</v>
      </c>
      <c r="AI37" s="341" t="s">
        <v>128</v>
      </c>
      <c r="AJ37" s="341">
        <v>17</v>
      </c>
      <c r="AK37" s="340">
        <f>SUM(AK6:AK36)</f>
        <v>18</v>
      </c>
      <c r="AL37" s="340">
        <f>SUM(AL6:AL36)</f>
        <v>36</v>
      </c>
      <c r="AM37" s="340">
        <f>SUM(AM6:AM36)</f>
        <v>27</v>
      </c>
      <c r="AN37" s="340">
        <f>SUM(AN6:AN36)</f>
        <v>0</v>
      </c>
      <c r="AO37" s="341" t="s">
        <v>128</v>
      </c>
      <c r="AP37" s="341">
        <f>SUM(AP6:AP36)</f>
        <v>15</v>
      </c>
      <c r="AQ37" s="342">
        <f>SUM(G37:K37,M37:P37,S37:W37,Y37:AB37,AE37:AH37,AK37:AN37)</f>
        <v>567</v>
      </c>
      <c r="AR37" s="343">
        <f>L37+R37+X37+AD37+AJ37+AP37</f>
        <v>81</v>
      </c>
    </row>
    <row r="38" spans="1:44" ht="13" x14ac:dyDescent="0.25">
      <c r="A38" s="524"/>
      <c r="B38" s="525"/>
      <c r="C38" s="526"/>
      <c r="D38" s="528"/>
      <c r="E38" s="528"/>
      <c r="F38" s="344"/>
      <c r="G38" s="520">
        <f>SUM(G37:J37)</f>
        <v>36</v>
      </c>
      <c r="H38" s="520"/>
      <c r="I38" s="520"/>
      <c r="J38" s="520"/>
      <c r="K38" s="344"/>
      <c r="L38" s="344"/>
      <c r="M38" s="520">
        <f>SUM(M37:P37)</f>
        <v>72</v>
      </c>
      <c r="N38" s="520"/>
      <c r="O38" s="520"/>
      <c r="P38" s="520"/>
      <c r="Q38" s="344"/>
      <c r="R38" s="344"/>
      <c r="S38" s="520">
        <f>SUM(S37:V37)</f>
        <v>81</v>
      </c>
      <c r="T38" s="520"/>
      <c r="U38" s="520"/>
      <c r="V38" s="520"/>
      <c r="W38" s="344"/>
      <c r="X38" s="344"/>
      <c r="Y38" s="520">
        <f>SUM(Y37:AB37)</f>
        <v>153</v>
      </c>
      <c r="Z38" s="520"/>
      <c r="AA38" s="520"/>
      <c r="AB38" s="520"/>
      <c r="AC38" s="344"/>
      <c r="AD38" s="344"/>
      <c r="AE38" s="520">
        <f>SUM(AE37:AH37)</f>
        <v>144</v>
      </c>
      <c r="AF38" s="520"/>
      <c r="AG38" s="520"/>
      <c r="AH38" s="520"/>
      <c r="AI38" s="344"/>
      <c r="AJ38" s="344"/>
      <c r="AK38" s="520">
        <f>SUM(AK37:AN37)</f>
        <v>81</v>
      </c>
      <c r="AL38" s="520"/>
      <c r="AM38" s="520"/>
      <c r="AN38" s="520"/>
      <c r="AO38" s="344"/>
      <c r="AP38" s="344"/>
      <c r="AQ38" s="345">
        <f>G38+M38+S38+Y38+AE38+AK38</f>
        <v>567</v>
      </c>
      <c r="AR38" s="343"/>
    </row>
    <row r="39" spans="1:44" ht="26" x14ac:dyDescent="0.2">
      <c r="C39" s="346" t="s">
        <v>146</v>
      </c>
      <c r="D39" s="347" t="s">
        <v>617</v>
      </c>
      <c r="F39" s="348"/>
      <c r="G39" s="72"/>
      <c r="H39" s="72"/>
      <c r="I39" s="72"/>
      <c r="J39" s="72"/>
      <c r="M39" s="72"/>
      <c r="N39" s="72"/>
      <c r="O39" s="72"/>
      <c r="P39" s="72"/>
      <c r="S39" s="72"/>
      <c r="T39" s="72"/>
      <c r="U39" s="72"/>
      <c r="V39" s="72"/>
      <c r="Y39" s="72"/>
      <c r="Z39" s="72"/>
      <c r="AA39" s="72"/>
      <c r="AB39" s="72"/>
      <c r="AE39" s="72"/>
      <c r="AF39" s="72"/>
      <c r="AG39" s="72"/>
      <c r="AH39" s="72"/>
      <c r="AK39" s="72"/>
      <c r="AL39" s="72"/>
      <c r="AM39" s="72"/>
      <c r="AN39" s="72"/>
    </row>
    <row r="40" spans="1:44" ht="26" x14ac:dyDescent="0.2">
      <c r="C40" s="346" t="s">
        <v>618</v>
      </c>
      <c r="D40" s="347" t="s">
        <v>619</v>
      </c>
      <c r="G40" s="72"/>
      <c r="H40" s="72"/>
      <c r="I40" s="72"/>
      <c r="J40" s="72"/>
      <c r="M40" s="72"/>
      <c r="N40" s="72"/>
      <c r="O40" s="72"/>
      <c r="P40" s="72"/>
      <c r="S40" s="72"/>
      <c r="T40" s="72"/>
      <c r="U40" s="72"/>
      <c r="V40" s="72"/>
      <c r="Y40" s="72"/>
      <c r="Z40" s="72"/>
      <c r="AA40" s="72"/>
      <c r="AB40" s="72"/>
      <c r="AE40" s="72"/>
      <c r="AF40" s="72"/>
      <c r="AG40" s="72"/>
      <c r="AH40" s="72"/>
      <c r="AK40" s="72"/>
      <c r="AL40" s="72"/>
      <c r="AM40" s="72"/>
      <c r="AN40" s="72"/>
    </row>
    <row r="41" spans="1:44" ht="12.5" x14ac:dyDescent="0.25">
      <c r="B41" s="349" t="s">
        <v>267</v>
      </c>
      <c r="C41" s="349"/>
      <c r="D41" s="350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50"/>
      <c r="S41" s="349"/>
      <c r="U41" s="349"/>
      <c r="V41" s="349"/>
      <c r="W41" s="349" t="s">
        <v>269</v>
      </c>
      <c r="X41" s="349"/>
      <c r="Z41" s="350"/>
      <c r="AA41" s="72"/>
      <c r="AB41" s="349"/>
      <c r="AE41" s="72"/>
      <c r="AF41" s="72"/>
      <c r="AG41" s="72"/>
      <c r="AH41" s="72"/>
      <c r="AK41" s="72"/>
      <c r="AL41" s="72"/>
      <c r="AM41" s="72"/>
      <c r="AN41" s="72"/>
    </row>
    <row r="42" spans="1:44" ht="12.5" x14ac:dyDescent="0.25">
      <c r="B42" s="349"/>
      <c r="C42" s="349"/>
      <c r="D42" s="350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50"/>
      <c r="S42" s="349"/>
      <c r="U42" s="349"/>
      <c r="V42" s="349"/>
      <c r="W42" s="349" t="s">
        <v>268</v>
      </c>
      <c r="X42" s="349"/>
      <c r="Z42" s="350"/>
      <c r="AA42" s="72"/>
      <c r="AB42" s="349"/>
      <c r="AE42" s="72"/>
      <c r="AF42" s="72"/>
      <c r="AG42" s="72"/>
      <c r="AH42" s="72"/>
      <c r="AK42" s="72"/>
      <c r="AL42" s="72"/>
      <c r="AM42" s="72"/>
      <c r="AN42" s="72"/>
    </row>
    <row r="43" spans="1:44" ht="12.5" x14ac:dyDescent="0.25">
      <c r="B43" s="349"/>
      <c r="C43" s="349"/>
      <c r="D43" s="350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50"/>
      <c r="S43" s="349"/>
      <c r="U43" s="349"/>
      <c r="V43" s="349"/>
      <c r="W43" s="351" t="s">
        <v>620</v>
      </c>
      <c r="X43" s="349"/>
      <c r="Z43" s="350"/>
      <c r="AA43" s="72"/>
      <c r="AB43" s="349"/>
      <c r="AE43" s="72"/>
      <c r="AF43" s="72"/>
      <c r="AG43" s="72"/>
      <c r="AH43" s="72"/>
      <c r="AK43" s="72"/>
      <c r="AL43" s="72"/>
      <c r="AM43" s="72"/>
      <c r="AN43" s="72"/>
    </row>
    <row r="44" spans="1:44" ht="13" x14ac:dyDescent="0.3">
      <c r="B44" s="352"/>
      <c r="C44" s="352"/>
      <c r="D44" s="352"/>
      <c r="E44" s="352"/>
      <c r="F44" s="352"/>
      <c r="G44" s="352"/>
      <c r="H44" s="352"/>
      <c r="I44" s="352"/>
      <c r="J44" s="352"/>
      <c r="K44" s="353"/>
      <c r="L44" s="353"/>
      <c r="M44" s="353"/>
      <c r="N44" s="353"/>
      <c r="O44" s="353"/>
      <c r="P44" s="353"/>
      <c r="Q44" s="353"/>
      <c r="R44" s="353"/>
      <c r="S44" s="353"/>
      <c r="U44" s="353"/>
      <c r="V44" s="353"/>
      <c r="W44" s="353"/>
      <c r="X44" s="353"/>
      <c r="Z44" s="353"/>
      <c r="AB44" s="353"/>
    </row>
    <row r="45" spans="1:44" ht="13" x14ac:dyDescent="0.3">
      <c r="B45" s="352"/>
      <c r="C45" s="352"/>
      <c r="D45" s="352"/>
      <c r="E45" s="352"/>
      <c r="F45" s="352"/>
      <c r="G45" s="352"/>
      <c r="H45" s="352"/>
      <c r="I45" s="352"/>
      <c r="J45" s="352"/>
      <c r="K45" s="353"/>
      <c r="L45" s="353"/>
      <c r="M45" s="353"/>
      <c r="N45" s="353"/>
      <c r="O45" s="353"/>
      <c r="P45" s="353"/>
      <c r="Q45" s="353"/>
      <c r="R45" s="353"/>
      <c r="S45" s="353"/>
      <c r="U45" s="353"/>
      <c r="V45" s="353"/>
      <c r="W45" s="353"/>
      <c r="X45" s="353"/>
      <c r="Z45" s="353"/>
      <c r="AB45" s="353"/>
    </row>
    <row r="46" spans="1:44" ht="12.5" x14ac:dyDescent="0.25">
      <c r="B46" s="350"/>
      <c r="C46" s="350"/>
      <c r="D46" s="350"/>
      <c r="E46" s="350"/>
      <c r="F46" s="350"/>
      <c r="G46" s="350"/>
      <c r="H46" s="350"/>
      <c r="I46" s="350"/>
      <c r="J46" s="350"/>
      <c r="L46" s="350"/>
      <c r="M46" s="350"/>
      <c r="N46" s="350"/>
      <c r="O46" s="350"/>
      <c r="P46" s="350"/>
      <c r="Q46" s="350"/>
      <c r="R46" s="350"/>
      <c r="S46" s="350"/>
      <c r="U46" s="350"/>
      <c r="V46" s="350"/>
      <c r="W46" s="350"/>
      <c r="X46" s="350"/>
      <c r="Z46" s="350"/>
      <c r="AB46" s="349"/>
    </row>
    <row r="47" spans="1:44" ht="12.5" x14ac:dyDescent="0.25">
      <c r="B47" s="350"/>
      <c r="C47" s="350"/>
      <c r="D47" s="350"/>
      <c r="E47" s="350"/>
      <c r="F47" s="350"/>
      <c r="G47" s="350"/>
      <c r="H47" s="350"/>
      <c r="I47" s="350"/>
      <c r="J47" s="350"/>
      <c r="L47" s="350"/>
      <c r="M47" s="350"/>
      <c r="N47" s="350"/>
      <c r="O47" s="350"/>
      <c r="P47" s="350"/>
      <c r="Q47" s="350"/>
      <c r="R47" s="350"/>
      <c r="S47" s="350"/>
      <c r="U47" s="350"/>
      <c r="V47" s="350"/>
      <c r="W47" s="350"/>
      <c r="X47" s="350"/>
      <c r="Y47" s="350"/>
      <c r="Z47" s="350"/>
      <c r="AB47" s="349"/>
    </row>
    <row r="48" spans="1:44" ht="12.5" x14ac:dyDescent="0.25">
      <c r="B48" s="350"/>
      <c r="C48" s="350"/>
      <c r="D48" s="350"/>
      <c r="E48" s="350"/>
      <c r="F48" s="350"/>
      <c r="G48" s="350"/>
      <c r="H48" s="350"/>
      <c r="I48" s="350"/>
      <c r="J48" s="350"/>
      <c r="L48" s="350"/>
      <c r="M48" s="350"/>
      <c r="N48" s="350"/>
      <c r="O48" s="350"/>
      <c r="P48" s="350"/>
      <c r="Q48" s="350"/>
      <c r="R48" s="350"/>
      <c r="S48" s="350"/>
      <c r="U48" s="350"/>
      <c r="V48" s="350"/>
      <c r="W48" s="350"/>
      <c r="X48" s="350"/>
      <c r="Y48" s="350"/>
      <c r="Z48" s="350"/>
      <c r="AB48" s="349"/>
    </row>
    <row r="54" spans="1:1" x14ac:dyDescent="0.2">
      <c r="A54" s="69"/>
    </row>
  </sheetData>
  <mergeCells count="41">
    <mergeCell ref="Y38:AB38"/>
    <mergeCell ref="AE38:AH38"/>
    <mergeCell ref="AK38:AN38"/>
    <mergeCell ref="A37:C38"/>
    <mergeCell ref="D37:D38"/>
    <mergeCell ref="E37:E38"/>
    <mergeCell ref="G38:J38"/>
    <mergeCell ref="M38:P38"/>
    <mergeCell ref="S38:V38"/>
    <mergeCell ref="K4:K5"/>
    <mergeCell ref="Q4:Q5"/>
    <mergeCell ref="AD4:AD5"/>
    <mergeCell ref="AE3:AJ3"/>
    <mergeCell ref="AK3:AP3"/>
    <mergeCell ref="AI4:AI5"/>
    <mergeCell ref="AJ4:AJ5"/>
    <mergeCell ref="AK4:AN4"/>
    <mergeCell ref="AO4:AO5"/>
    <mergeCell ref="AP4:AP5"/>
    <mergeCell ref="AE4:AH4"/>
    <mergeCell ref="S4:V4"/>
    <mergeCell ref="W4:W5"/>
    <mergeCell ref="X4:X5"/>
    <mergeCell ref="Y4:AB4"/>
    <mergeCell ref="AC4:AC5"/>
    <mergeCell ref="S3:X3"/>
    <mergeCell ref="Y3:AD3"/>
    <mergeCell ref="A1:AP1"/>
    <mergeCell ref="A2:B2"/>
    <mergeCell ref="A3:A5"/>
    <mergeCell ref="B3:B5"/>
    <mergeCell ref="C3:C5"/>
    <mergeCell ref="D3:D5"/>
    <mergeCell ref="R4:R5"/>
    <mergeCell ref="G3:L3"/>
    <mergeCell ref="M3:R3"/>
    <mergeCell ref="L4:L5"/>
    <mergeCell ref="M4:P4"/>
    <mergeCell ref="E3:E5"/>
    <mergeCell ref="F3:F5"/>
    <mergeCell ref="G4:J4"/>
  </mergeCells>
  <phoneticPr fontId="57" type="noConversion"/>
  <conditionalFormatting sqref="E24:E36 E8:E22">
    <cfRule type="cellIs" priority="7" stopIfTrue="1" operator="notEqual">
      <formula>C10</formula>
    </cfRule>
  </conditionalFormatting>
  <conditionalFormatting sqref="E6:E22">
    <cfRule type="cellIs" priority="6" stopIfTrue="1" operator="notEqual">
      <formula>C6</formula>
    </cfRule>
  </conditionalFormatting>
  <conditionalFormatting sqref="E6">
    <cfRule type="cellIs" priority="5" stopIfTrue="1" operator="notEqual">
      <formula>C9</formula>
    </cfRule>
  </conditionalFormatting>
  <conditionalFormatting sqref="E7">
    <cfRule type="cellIs" priority="4" stopIfTrue="1" operator="notEqual">
      <formula>C38</formula>
    </cfRule>
  </conditionalFormatting>
  <conditionalFormatting sqref="E24:E36">
    <cfRule type="cellIs" priority="3" stopIfTrue="1" operator="notEqual">
      <formula>C24</formula>
    </cfRule>
  </conditionalFormatting>
  <conditionalFormatting sqref="E23">
    <cfRule type="cellIs" priority="2" stopIfTrue="1" operator="notEqual">
      <formula>C25</formula>
    </cfRule>
  </conditionalFormatting>
  <conditionalFormatting sqref="E23">
    <cfRule type="cellIs" priority="1" stopIfTrue="1" operator="notEqual">
      <formula>C23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rstPageNumber="5" fitToHeight="0" orientation="landscape" r:id="rId1"/>
  <headerFooter alignWithMargins="0">
    <oddHeader>&amp;L&amp;12KIERUNEK:&amp;"Arial,Pogrubiony" PEDAGOGIKA&amp;C&amp;"Arial,Pogrubiony"&amp;12P L A N   S T U D I Ó W    N I E S T A C J O N A R N Y C H&amp;R&amp;"Arial,Kursywa"Rekrutacja w roku akademickim 2017/2018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R50"/>
  <sheetViews>
    <sheetView topLeftCell="A10" zoomScale="80" zoomScaleNormal="80" zoomScaleSheetLayoutView="68" zoomScalePageLayoutView="70" workbookViewId="0">
      <selection activeCell="AD18" sqref="AD18"/>
    </sheetView>
  </sheetViews>
  <sheetFormatPr defaultRowHeight="12.5" x14ac:dyDescent="0.25"/>
  <cols>
    <col min="1" max="1" width="4.1796875" customWidth="1"/>
    <col min="2" max="2" width="21.7265625" customWidth="1"/>
    <col min="3" max="3" width="42.1796875" customWidth="1"/>
    <col min="4" max="5" width="5.81640625" customWidth="1"/>
    <col min="6" max="6" width="7.7265625" customWidth="1"/>
    <col min="7" max="10" width="4.453125" customWidth="1"/>
    <col min="11" max="11" width="8" customWidth="1"/>
    <col min="12" max="12" width="4.54296875" customWidth="1"/>
    <col min="13" max="16" width="4.453125" customWidth="1"/>
    <col min="17" max="17" width="8" customWidth="1"/>
    <col min="18" max="18" width="4.54296875" customWidth="1"/>
    <col min="19" max="22" width="4.453125" customWidth="1"/>
    <col min="23" max="23" width="8" customWidth="1"/>
    <col min="24" max="24" width="4.54296875" customWidth="1"/>
    <col min="25" max="28" width="4.453125" customWidth="1"/>
    <col min="29" max="29" width="8" customWidth="1"/>
    <col min="30" max="30" width="4.54296875" customWidth="1"/>
    <col min="31" max="34" width="4.453125" customWidth="1"/>
    <col min="35" max="35" width="8" customWidth="1"/>
    <col min="36" max="36" width="4.54296875" customWidth="1"/>
    <col min="37" max="40" width="4.453125" customWidth="1"/>
    <col min="41" max="41" width="8" customWidth="1"/>
    <col min="42" max="42" width="4.54296875" customWidth="1"/>
  </cols>
  <sheetData>
    <row r="1" spans="1:42" ht="16" thickBot="1" x14ac:dyDescent="0.4">
      <c r="A1" s="445" t="s">
        <v>354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 t="s">
        <v>305</v>
      </c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</row>
    <row r="2" spans="1:42" ht="13" thickTop="1" x14ac:dyDescent="0.25">
      <c r="A2" s="446"/>
      <c r="B2" s="44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20.149999999999999" customHeight="1" x14ac:dyDescent="0.25">
      <c r="A3" s="402" t="s">
        <v>0</v>
      </c>
      <c r="B3" s="404" t="s">
        <v>1</v>
      </c>
      <c r="C3" s="402" t="s">
        <v>2</v>
      </c>
      <c r="D3" s="407" t="s">
        <v>51</v>
      </c>
      <c r="E3" s="407" t="s">
        <v>3</v>
      </c>
      <c r="F3" s="402" t="s">
        <v>52</v>
      </c>
      <c r="G3" s="404" t="s">
        <v>54</v>
      </c>
      <c r="H3" s="404"/>
      <c r="I3" s="404"/>
      <c r="J3" s="404"/>
      <c r="K3" s="404"/>
      <c r="L3" s="404"/>
      <c r="M3" s="406" t="s">
        <v>55</v>
      </c>
      <c r="N3" s="406"/>
      <c r="O3" s="406"/>
      <c r="P3" s="406"/>
      <c r="Q3" s="406"/>
      <c r="R3" s="406"/>
      <c r="S3" s="404" t="s">
        <v>56</v>
      </c>
      <c r="T3" s="404"/>
      <c r="U3" s="404"/>
      <c r="V3" s="404"/>
      <c r="W3" s="404"/>
      <c r="X3" s="404"/>
      <c r="Y3" s="406" t="s">
        <v>57</v>
      </c>
      <c r="Z3" s="406"/>
      <c r="AA3" s="406"/>
      <c r="AB3" s="406"/>
      <c r="AC3" s="406"/>
      <c r="AD3" s="406"/>
      <c r="AE3" s="404" t="s">
        <v>58</v>
      </c>
      <c r="AF3" s="404"/>
      <c r="AG3" s="404"/>
      <c r="AH3" s="404"/>
      <c r="AI3" s="404"/>
      <c r="AJ3" s="404"/>
      <c r="AK3" s="406" t="s">
        <v>59</v>
      </c>
      <c r="AL3" s="406"/>
      <c r="AM3" s="406"/>
      <c r="AN3" s="406"/>
      <c r="AO3" s="406"/>
      <c r="AP3" s="406"/>
    </row>
    <row r="4" spans="1:42" ht="20.149999999999999" customHeight="1" x14ac:dyDescent="0.25">
      <c r="A4" s="402"/>
      <c r="B4" s="404"/>
      <c r="C4" s="402"/>
      <c r="D4" s="407"/>
      <c r="E4" s="407"/>
      <c r="F4" s="402"/>
      <c r="G4" s="402" t="s">
        <v>53</v>
      </c>
      <c r="H4" s="402"/>
      <c r="I4" s="402"/>
      <c r="J4" s="402"/>
      <c r="K4" s="402" t="s">
        <v>52</v>
      </c>
      <c r="L4" s="407" t="s">
        <v>3</v>
      </c>
      <c r="M4" s="400" t="s">
        <v>53</v>
      </c>
      <c r="N4" s="400"/>
      <c r="O4" s="400"/>
      <c r="P4" s="400"/>
      <c r="Q4" s="400" t="s">
        <v>52</v>
      </c>
      <c r="R4" s="413" t="s">
        <v>3</v>
      </c>
      <c r="S4" s="402" t="s">
        <v>53</v>
      </c>
      <c r="T4" s="402"/>
      <c r="U4" s="402"/>
      <c r="V4" s="402"/>
      <c r="W4" s="402" t="s">
        <v>52</v>
      </c>
      <c r="X4" s="407" t="s">
        <v>3</v>
      </c>
      <c r="Y4" s="400" t="s">
        <v>53</v>
      </c>
      <c r="Z4" s="400"/>
      <c r="AA4" s="400"/>
      <c r="AB4" s="400"/>
      <c r="AC4" s="400" t="s">
        <v>52</v>
      </c>
      <c r="AD4" s="413" t="s">
        <v>3</v>
      </c>
      <c r="AE4" s="402" t="s">
        <v>53</v>
      </c>
      <c r="AF4" s="402"/>
      <c r="AG4" s="402"/>
      <c r="AH4" s="402"/>
      <c r="AI4" s="402" t="s">
        <v>52</v>
      </c>
      <c r="AJ4" s="407" t="s">
        <v>3</v>
      </c>
      <c r="AK4" s="400" t="s">
        <v>53</v>
      </c>
      <c r="AL4" s="400"/>
      <c r="AM4" s="400"/>
      <c r="AN4" s="400"/>
      <c r="AO4" s="400" t="s">
        <v>52</v>
      </c>
      <c r="AP4" s="413" t="s">
        <v>3</v>
      </c>
    </row>
    <row r="5" spans="1:42" ht="20.149999999999999" customHeight="1" x14ac:dyDescent="0.25">
      <c r="A5" s="403"/>
      <c r="B5" s="405"/>
      <c r="C5" s="403"/>
      <c r="D5" s="408"/>
      <c r="E5" s="408" t="s">
        <v>3</v>
      </c>
      <c r="F5" s="403" t="s">
        <v>52</v>
      </c>
      <c r="G5" s="162" t="s">
        <v>4</v>
      </c>
      <c r="H5" s="163" t="s">
        <v>5</v>
      </c>
      <c r="I5" s="163" t="s">
        <v>301</v>
      </c>
      <c r="J5" s="163" t="s">
        <v>300</v>
      </c>
      <c r="K5" s="403"/>
      <c r="L5" s="408"/>
      <c r="M5" s="164" t="s">
        <v>4</v>
      </c>
      <c r="N5" s="149" t="s">
        <v>5</v>
      </c>
      <c r="O5" s="149" t="s">
        <v>301</v>
      </c>
      <c r="P5" s="149" t="s">
        <v>300</v>
      </c>
      <c r="Q5" s="401"/>
      <c r="R5" s="414"/>
      <c r="S5" s="162" t="s">
        <v>4</v>
      </c>
      <c r="T5" s="163" t="s">
        <v>5</v>
      </c>
      <c r="U5" s="163" t="s">
        <v>301</v>
      </c>
      <c r="V5" s="163" t="s">
        <v>300</v>
      </c>
      <c r="W5" s="403"/>
      <c r="X5" s="408"/>
      <c r="Y5" s="164" t="s">
        <v>4</v>
      </c>
      <c r="Z5" s="149" t="s">
        <v>5</v>
      </c>
      <c r="AA5" s="149" t="s">
        <v>301</v>
      </c>
      <c r="AB5" s="149" t="s">
        <v>300</v>
      </c>
      <c r="AC5" s="401"/>
      <c r="AD5" s="414"/>
      <c r="AE5" s="162" t="s">
        <v>4</v>
      </c>
      <c r="AF5" s="163" t="s">
        <v>5</v>
      </c>
      <c r="AG5" s="163" t="s">
        <v>301</v>
      </c>
      <c r="AH5" s="163" t="s">
        <v>300</v>
      </c>
      <c r="AI5" s="403"/>
      <c r="AJ5" s="408"/>
      <c r="AK5" s="164" t="s">
        <v>4</v>
      </c>
      <c r="AL5" s="149" t="s">
        <v>5</v>
      </c>
      <c r="AM5" s="149" t="s">
        <v>301</v>
      </c>
      <c r="AN5" s="149" t="s">
        <v>300</v>
      </c>
      <c r="AO5" s="401"/>
      <c r="AP5" s="414"/>
    </row>
    <row r="6" spans="1:42" ht="18" customHeight="1" x14ac:dyDescent="0.25">
      <c r="A6" s="42" t="s">
        <v>6</v>
      </c>
      <c r="B6" s="36" t="s">
        <v>199</v>
      </c>
      <c r="C6" s="16" t="s">
        <v>178</v>
      </c>
      <c r="D6" s="29">
        <f>SUM(G6:J6, M6:P6, S6:V6,Y6:AB6,AE6:AH6,AK6:AN6)</f>
        <v>18</v>
      </c>
      <c r="E6" s="18">
        <f>L6+R6+X6+AD6+AJ6+AP6</f>
        <v>3</v>
      </c>
      <c r="F6" s="29" t="s">
        <v>75</v>
      </c>
      <c r="G6" s="18"/>
      <c r="H6" s="18"/>
      <c r="I6" s="18"/>
      <c r="J6" s="18">
        <v>18</v>
      </c>
      <c r="K6" s="18" t="s">
        <v>75</v>
      </c>
      <c r="L6" s="18">
        <v>3</v>
      </c>
      <c r="M6" s="37" t="s">
        <v>74</v>
      </c>
      <c r="N6" s="37" t="s">
        <v>74</v>
      </c>
      <c r="O6" s="37"/>
      <c r="P6" s="37" t="s">
        <v>74</v>
      </c>
      <c r="Q6" s="37" t="s">
        <v>74</v>
      </c>
      <c r="R6" s="37"/>
      <c r="S6" s="18"/>
      <c r="T6" s="18"/>
      <c r="U6" s="18"/>
      <c r="V6" s="18"/>
      <c r="W6" s="18"/>
      <c r="X6" s="18"/>
      <c r="Y6" s="37"/>
      <c r="Z6" s="37"/>
      <c r="AA6" s="37"/>
      <c r="AB6" s="37"/>
      <c r="AC6" s="20"/>
      <c r="AD6" s="20"/>
      <c r="AE6" s="18"/>
      <c r="AF6" s="18"/>
      <c r="AG6" s="18"/>
      <c r="AH6" s="18"/>
      <c r="AI6" s="18"/>
      <c r="AJ6" s="18"/>
      <c r="AK6" s="20"/>
      <c r="AL6" s="37"/>
      <c r="AM6" s="37"/>
      <c r="AN6" s="37"/>
      <c r="AO6" s="37"/>
      <c r="AP6" s="37"/>
    </row>
    <row r="7" spans="1:42" ht="18" customHeight="1" x14ac:dyDescent="0.25">
      <c r="A7" s="42" t="s">
        <v>7</v>
      </c>
      <c r="B7" s="36" t="s">
        <v>200</v>
      </c>
      <c r="C7" s="16" t="s">
        <v>179</v>
      </c>
      <c r="D7" s="29">
        <f t="shared" ref="D7:D19" si="0">SUM(G7:J7, M7:P7, S7:V7,Y7:AB7,AE7:AH7,AK7:AN7)</f>
        <v>18</v>
      </c>
      <c r="E7" s="18">
        <f t="shared" ref="E7:E19" si="1">L7+R7+X7+AD7+AJ7+AP7</f>
        <v>3</v>
      </c>
      <c r="F7" s="40" t="s">
        <v>75</v>
      </c>
      <c r="G7" s="18"/>
      <c r="H7" s="18"/>
      <c r="I7" s="34"/>
      <c r="J7" s="18">
        <v>18</v>
      </c>
      <c r="K7" s="23" t="s">
        <v>75</v>
      </c>
      <c r="L7" s="23">
        <v>3</v>
      </c>
      <c r="M7" s="37"/>
      <c r="N7" s="37"/>
      <c r="O7" s="37"/>
      <c r="P7" s="37"/>
      <c r="Q7" s="37"/>
      <c r="R7" s="37"/>
      <c r="S7" s="18"/>
      <c r="T7" s="18"/>
      <c r="U7" s="18"/>
      <c r="V7" s="18"/>
      <c r="W7" s="18"/>
      <c r="X7" s="18"/>
      <c r="Y7" s="37"/>
      <c r="Z7" s="37"/>
      <c r="AA7" s="37"/>
      <c r="AB7" s="37"/>
      <c r="AC7" s="20"/>
      <c r="AD7" s="20"/>
      <c r="AE7" s="18"/>
      <c r="AF7" s="18"/>
      <c r="AG7" s="18"/>
      <c r="AH7" s="18"/>
      <c r="AI7" s="18"/>
      <c r="AJ7" s="18"/>
      <c r="AK7" s="20"/>
      <c r="AL7" s="37"/>
      <c r="AM7" s="37"/>
      <c r="AN7" s="37"/>
      <c r="AO7" s="37"/>
      <c r="AP7" s="37"/>
    </row>
    <row r="8" spans="1:42" ht="18" customHeight="1" x14ac:dyDescent="0.25">
      <c r="A8" s="42" t="s">
        <v>8</v>
      </c>
      <c r="B8" s="15" t="s">
        <v>201</v>
      </c>
      <c r="C8" s="16" t="s">
        <v>69</v>
      </c>
      <c r="D8" s="29">
        <f t="shared" si="0"/>
        <v>36</v>
      </c>
      <c r="E8" s="18">
        <f t="shared" si="1"/>
        <v>5</v>
      </c>
      <c r="F8" s="29" t="s">
        <v>76</v>
      </c>
      <c r="G8" s="17"/>
      <c r="H8" s="17"/>
      <c r="I8" s="17"/>
      <c r="J8" s="17"/>
      <c r="K8" s="17"/>
      <c r="L8" s="17"/>
      <c r="M8" s="37">
        <v>18</v>
      </c>
      <c r="N8" s="37">
        <v>18</v>
      </c>
      <c r="O8" s="37"/>
      <c r="P8" s="37" t="s">
        <v>74</v>
      </c>
      <c r="Q8" s="37" t="s">
        <v>76</v>
      </c>
      <c r="R8" s="37">
        <v>5</v>
      </c>
      <c r="S8" s="18"/>
      <c r="T8" s="18"/>
      <c r="U8" s="18"/>
      <c r="V8" s="18"/>
      <c r="W8" s="18"/>
      <c r="X8" s="18"/>
      <c r="Y8" s="37"/>
      <c r="Z8" s="37"/>
      <c r="AA8" s="37"/>
      <c r="AB8" s="37"/>
      <c r="AC8" s="20"/>
      <c r="AD8" s="20"/>
      <c r="AE8" s="18"/>
      <c r="AF8" s="18"/>
      <c r="AG8" s="18"/>
      <c r="AH8" s="18"/>
      <c r="AI8" s="18"/>
      <c r="AJ8" s="18"/>
      <c r="AK8" s="20"/>
      <c r="AL8" s="37"/>
      <c r="AM8" s="37"/>
      <c r="AN8" s="37"/>
      <c r="AO8" s="37"/>
      <c r="AP8" s="37"/>
    </row>
    <row r="9" spans="1:42" ht="18" customHeight="1" x14ac:dyDescent="0.25">
      <c r="A9" s="42" t="s">
        <v>9</v>
      </c>
      <c r="B9" s="15" t="s">
        <v>260</v>
      </c>
      <c r="C9" s="16" t="s">
        <v>66</v>
      </c>
      <c r="D9" s="29">
        <f t="shared" si="0"/>
        <v>27</v>
      </c>
      <c r="E9" s="18">
        <f t="shared" si="1"/>
        <v>4</v>
      </c>
      <c r="F9" s="29" t="s">
        <v>75</v>
      </c>
      <c r="G9" s="18"/>
      <c r="H9" s="18"/>
      <c r="I9" s="18"/>
      <c r="J9" s="18"/>
      <c r="K9" s="18"/>
      <c r="L9" s="18"/>
      <c r="M9" s="37" t="s">
        <v>74</v>
      </c>
      <c r="N9" s="37" t="s">
        <v>74</v>
      </c>
      <c r="O9" s="35"/>
      <c r="P9" s="37">
        <v>27</v>
      </c>
      <c r="Q9" s="37" t="s">
        <v>75</v>
      </c>
      <c r="R9" s="37">
        <v>4</v>
      </c>
      <c r="S9" s="18"/>
      <c r="T9" s="18"/>
      <c r="U9" s="18"/>
      <c r="V9" s="19"/>
      <c r="W9" s="18"/>
      <c r="X9" s="18"/>
      <c r="Y9" s="37"/>
      <c r="Z9" s="37"/>
      <c r="AA9" s="37"/>
      <c r="AB9" s="37"/>
      <c r="AC9" s="20"/>
      <c r="AD9" s="20"/>
      <c r="AE9" s="18"/>
      <c r="AF9" s="18"/>
      <c r="AG9" s="18"/>
      <c r="AH9" s="18"/>
      <c r="AI9" s="18"/>
      <c r="AJ9" s="18"/>
      <c r="AK9" s="20"/>
      <c r="AL9" s="37"/>
      <c r="AM9" s="37"/>
      <c r="AN9" s="37"/>
      <c r="AO9" s="37"/>
      <c r="AP9" s="37"/>
    </row>
    <row r="10" spans="1:42" ht="18" customHeight="1" x14ac:dyDescent="0.25">
      <c r="A10" s="42" t="s">
        <v>10</v>
      </c>
      <c r="B10" s="15" t="s">
        <v>202</v>
      </c>
      <c r="C10" s="16" t="s">
        <v>73</v>
      </c>
      <c r="D10" s="29">
        <f t="shared" si="0"/>
        <v>18</v>
      </c>
      <c r="E10" s="18">
        <f t="shared" si="1"/>
        <v>2</v>
      </c>
      <c r="F10" s="29" t="s">
        <v>75</v>
      </c>
      <c r="G10" s="17"/>
      <c r="H10" s="17"/>
      <c r="I10" s="17"/>
      <c r="J10" s="17"/>
      <c r="K10" s="17"/>
      <c r="L10" s="17"/>
      <c r="M10" s="21"/>
      <c r="N10" s="21"/>
      <c r="O10" s="21"/>
      <c r="P10" s="21"/>
      <c r="Q10" s="21"/>
      <c r="R10" s="21"/>
      <c r="S10" s="18">
        <v>18</v>
      </c>
      <c r="T10" s="18"/>
      <c r="U10" s="18"/>
      <c r="V10" s="18" t="s">
        <v>74</v>
      </c>
      <c r="W10" s="18" t="s">
        <v>75</v>
      </c>
      <c r="X10" s="18">
        <v>2</v>
      </c>
      <c r="Y10" s="37"/>
      <c r="Z10" s="37"/>
      <c r="AA10" s="37"/>
      <c r="AB10" s="37"/>
      <c r="AC10" s="37"/>
      <c r="AD10" s="37"/>
      <c r="AE10" s="18"/>
      <c r="AF10" s="18"/>
      <c r="AG10" s="18"/>
      <c r="AH10" s="18"/>
      <c r="AI10" s="18"/>
      <c r="AJ10" s="18"/>
      <c r="AK10" s="37"/>
      <c r="AL10" s="37"/>
      <c r="AM10" s="37"/>
      <c r="AN10" s="37"/>
      <c r="AO10" s="37"/>
      <c r="AP10" s="37"/>
    </row>
    <row r="11" spans="1:42" ht="18" customHeight="1" x14ac:dyDescent="0.25">
      <c r="A11" s="42" t="s">
        <v>11</v>
      </c>
      <c r="B11" s="15" t="s">
        <v>203</v>
      </c>
      <c r="C11" s="16" t="s">
        <v>70</v>
      </c>
      <c r="D11" s="29">
        <f t="shared" si="0"/>
        <v>18</v>
      </c>
      <c r="E11" s="18">
        <f t="shared" si="1"/>
        <v>2</v>
      </c>
      <c r="F11" s="29" t="s">
        <v>75</v>
      </c>
      <c r="G11" s="17"/>
      <c r="H11" s="17"/>
      <c r="I11" s="17"/>
      <c r="J11" s="17"/>
      <c r="K11" s="17"/>
      <c r="L11" s="17"/>
      <c r="M11" s="21"/>
      <c r="N11" s="21"/>
      <c r="O11" s="21"/>
      <c r="P11" s="21"/>
      <c r="Q11" s="21"/>
      <c r="R11" s="21"/>
      <c r="S11" s="18" t="s">
        <v>74</v>
      </c>
      <c r="T11" s="18" t="s">
        <v>74</v>
      </c>
      <c r="U11" s="34"/>
      <c r="V11" s="18">
        <v>18</v>
      </c>
      <c r="W11" s="18" t="s">
        <v>75</v>
      </c>
      <c r="X11" s="18">
        <v>2</v>
      </c>
      <c r="Y11" s="37" t="s">
        <v>74</v>
      </c>
      <c r="Z11" s="37" t="s">
        <v>74</v>
      </c>
      <c r="AA11" s="37"/>
      <c r="AB11" s="37" t="s">
        <v>74</v>
      </c>
      <c r="AC11" s="37" t="s">
        <v>74</v>
      </c>
      <c r="AD11" s="37"/>
      <c r="AE11" s="18"/>
      <c r="AF11" s="18"/>
      <c r="AG11" s="18"/>
      <c r="AH11" s="18"/>
      <c r="AI11" s="18"/>
      <c r="AJ11" s="18"/>
      <c r="AK11" s="37"/>
      <c r="AL11" s="37"/>
      <c r="AM11" s="37"/>
      <c r="AN11" s="37"/>
      <c r="AO11" s="37"/>
      <c r="AP11" s="37"/>
    </row>
    <row r="12" spans="1:42" ht="18" customHeight="1" x14ac:dyDescent="0.25">
      <c r="A12" s="42" t="s">
        <v>12</v>
      </c>
      <c r="B12" s="15" t="s">
        <v>209</v>
      </c>
      <c r="C12" s="16" t="s">
        <v>68</v>
      </c>
      <c r="D12" s="29">
        <f t="shared" ref="D12" si="2">SUM(G12:J12, M12:P12, S12:V12,Y12:AB12,AE12:AH12,AK12:AN12)</f>
        <v>27</v>
      </c>
      <c r="E12" s="18">
        <f t="shared" ref="E12" si="3">L12+R12+X12+AD12+AJ12+AP12</f>
        <v>4</v>
      </c>
      <c r="F12" s="29" t="s">
        <v>76</v>
      </c>
      <c r="G12" s="18" t="s">
        <v>74</v>
      </c>
      <c r="H12" s="18" t="s">
        <v>74</v>
      </c>
      <c r="I12" s="18"/>
      <c r="J12" s="18" t="s">
        <v>74</v>
      </c>
      <c r="K12" s="18" t="s">
        <v>74</v>
      </c>
      <c r="L12" s="18"/>
      <c r="M12" s="37"/>
      <c r="N12" s="37"/>
      <c r="O12" s="37"/>
      <c r="P12" s="37"/>
      <c r="Q12" s="37"/>
      <c r="R12" s="37"/>
      <c r="S12" s="18">
        <v>9</v>
      </c>
      <c r="T12" s="18">
        <v>18</v>
      </c>
      <c r="U12" s="34"/>
      <c r="V12" s="18" t="s">
        <v>74</v>
      </c>
      <c r="W12" s="18" t="s">
        <v>76</v>
      </c>
      <c r="X12" s="18">
        <v>4</v>
      </c>
      <c r="Y12" s="37"/>
      <c r="Z12" s="37"/>
      <c r="AA12" s="37"/>
      <c r="AB12" s="37"/>
      <c r="AC12" s="20"/>
      <c r="AD12" s="20"/>
      <c r="AE12" s="18"/>
      <c r="AF12" s="18"/>
      <c r="AG12" s="18"/>
      <c r="AH12" s="18"/>
      <c r="AI12" s="18"/>
      <c r="AJ12" s="18"/>
      <c r="AK12" s="371"/>
      <c r="AL12" s="371"/>
      <c r="AM12" s="371"/>
      <c r="AN12" s="371"/>
      <c r="AO12" s="371"/>
      <c r="AP12" s="371"/>
    </row>
    <row r="13" spans="1:42" ht="18" customHeight="1" x14ac:dyDescent="0.25">
      <c r="A13" s="42" t="s">
        <v>13</v>
      </c>
      <c r="B13" s="15" t="s">
        <v>204</v>
      </c>
      <c r="C13" s="16" t="s">
        <v>71</v>
      </c>
      <c r="D13" s="29">
        <f t="shared" si="0"/>
        <v>45</v>
      </c>
      <c r="E13" s="18">
        <f t="shared" si="1"/>
        <v>7</v>
      </c>
      <c r="F13" s="29" t="s">
        <v>76</v>
      </c>
      <c r="G13" s="18"/>
      <c r="H13" s="18"/>
      <c r="I13" s="18"/>
      <c r="J13" s="18"/>
      <c r="K13" s="18"/>
      <c r="L13" s="18"/>
      <c r="M13" s="21"/>
      <c r="N13" s="21"/>
      <c r="O13" s="21"/>
      <c r="P13" s="21"/>
      <c r="Q13" s="21"/>
      <c r="R13" s="21"/>
      <c r="S13" s="18"/>
      <c r="T13" s="18"/>
      <c r="U13" s="18"/>
      <c r="V13" s="18"/>
      <c r="W13" s="18"/>
      <c r="X13" s="18"/>
      <c r="Y13" s="37">
        <v>18</v>
      </c>
      <c r="Z13" s="37" t="s">
        <v>74</v>
      </c>
      <c r="AA13" s="35"/>
      <c r="AB13" s="37">
        <v>27</v>
      </c>
      <c r="AC13" s="37" t="s">
        <v>76</v>
      </c>
      <c r="AD13" s="37">
        <v>7</v>
      </c>
      <c r="AE13" s="18"/>
      <c r="AF13" s="18"/>
      <c r="AG13" s="18"/>
      <c r="AH13" s="18"/>
      <c r="AI13" s="18"/>
      <c r="AJ13" s="18"/>
      <c r="AK13" s="37"/>
      <c r="AL13" s="37"/>
      <c r="AM13" s="37"/>
      <c r="AN13" s="37"/>
      <c r="AO13" s="37"/>
      <c r="AP13" s="37"/>
    </row>
    <row r="14" spans="1:42" ht="18" customHeight="1" x14ac:dyDescent="0.25">
      <c r="A14" s="42" t="s">
        <v>14</v>
      </c>
      <c r="B14" s="15" t="s">
        <v>205</v>
      </c>
      <c r="C14" s="16" t="s">
        <v>180</v>
      </c>
      <c r="D14" s="29">
        <f t="shared" si="0"/>
        <v>36</v>
      </c>
      <c r="E14" s="18">
        <f t="shared" si="1"/>
        <v>6</v>
      </c>
      <c r="F14" s="29" t="s">
        <v>85</v>
      </c>
      <c r="G14" s="17"/>
      <c r="H14" s="17"/>
      <c r="I14" s="17"/>
      <c r="J14" s="17"/>
      <c r="K14" s="17"/>
      <c r="L14" s="17"/>
      <c r="M14" s="21"/>
      <c r="N14" s="21"/>
      <c r="O14" s="21"/>
      <c r="P14" s="21"/>
      <c r="Q14" s="21"/>
      <c r="R14" s="21"/>
      <c r="S14" s="18"/>
      <c r="T14" s="18"/>
      <c r="U14" s="18"/>
      <c r="V14" s="18"/>
      <c r="W14" s="18"/>
      <c r="X14" s="18"/>
      <c r="Y14" s="37">
        <v>9</v>
      </c>
      <c r="Z14" s="37" t="s">
        <v>74</v>
      </c>
      <c r="AA14" s="35"/>
      <c r="AB14" s="37">
        <v>27</v>
      </c>
      <c r="AC14" s="37" t="s">
        <v>85</v>
      </c>
      <c r="AD14" s="37">
        <v>6</v>
      </c>
      <c r="AE14" s="18"/>
      <c r="AF14" s="18"/>
      <c r="AG14" s="18"/>
      <c r="AH14" s="18"/>
      <c r="AI14" s="18"/>
      <c r="AJ14" s="18"/>
      <c r="AK14" s="37"/>
      <c r="AL14" s="37"/>
      <c r="AM14" s="37"/>
      <c r="AN14" s="37"/>
      <c r="AO14" s="37"/>
      <c r="AP14" s="37"/>
    </row>
    <row r="15" spans="1:42" ht="18" customHeight="1" x14ac:dyDescent="0.25">
      <c r="A15" s="42" t="s">
        <v>15</v>
      </c>
      <c r="B15" s="373" t="s">
        <v>624</v>
      </c>
      <c r="C15" s="374" t="s">
        <v>595</v>
      </c>
      <c r="D15" s="29">
        <f>SUM(G15:J15, M15:P15, S15:V15,Y15:AB15,AE15:AH15,AK15:AN15)</f>
        <v>18</v>
      </c>
      <c r="E15" s="18">
        <f>L15+R15+X15+AD15+AJ15+AP15</f>
        <v>2</v>
      </c>
      <c r="F15" s="29" t="s">
        <v>75</v>
      </c>
      <c r="G15" s="17"/>
      <c r="H15" s="17"/>
      <c r="I15" s="17"/>
      <c r="J15" s="17"/>
      <c r="K15" s="17"/>
      <c r="L15" s="17"/>
      <c r="M15" s="21"/>
      <c r="N15" s="21"/>
      <c r="O15" s="21"/>
      <c r="P15" s="21"/>
      <c r="Q15" s="21"/>
      <c r="R15" s="21"/>
      <c r="S15" s="18"/>
      <c r="T15" s="18"/>
      <c r="U15" s="18"/>
      <c r="V15" s="18"/>
      <c r="W15" s="18"/>
      <c r="X15" s="18"/>
      <c r="Y15" s="371"/>
      <c r="Z15" s="371"/>
      <c r="AA15" s="35"/>
      <c r="AB15" s="369">
        <v>18</v>
      </c>
      <c r="AC15" s="369" t="s">
        <v>85</v>
      </c>
      <c r="AD15" s="369">
        <v>2</v>
      </c>
      <c r="AE15" s="23"/>
      <c r="AF15" s="23"/>
      <c r="AG15" s="18"/>
      <c r="AH15" s="18"/>
      <c r="AI15" s="18"/>
      <c r="AJ15" s="18"/>
      <c r="AK15" s="371"/>
      <c r="AL15" s="371"/>
      <c r="AM15" s="371"/>
      <c r="AN15" s="371"/>
      <c r="AO15" s="371"/>
      <c r="AP15" s="371"/>
    </row>
    <row r="16" spans="1:42" ht="18" customHeight="1" x14ac:dyDescent="0.25">
      <c r="A16" s="42" t="s">
        <v>16</v>
      </c>
      <c r="B16" s="15" t="s">
        <v>206</v>
      </c>
      <c r="C16" s="22" t="s">
        <v>181</v>
      </c>
      <c r="D16" s="29">
        <f t="shared" si="0"/>
        <v>18</v>
      </c>
      <c r="E16" s="18">
        <f t="shared" si="1"/>
        <v>4</v>
      </c>
      <c r="F16" s="18" t="s">
        <v>75</v>
      </c>
      <c r="G16" s="17"/>
      <c r="H16" s="17"/>
      <c r="I16" s="17"/>
      <c r="J16" s="17"/>
      <c r="K16" s="17"/>
      <c r="L16" s="17"/>
      <c r="M16" s="21"/>
      <c r="N16" s="21"/>
      <c r="O16" s="21"/>
      <c r="P16" s="21"/>
      <c r="Q16" s="21"/>
      <c r="R16" s="21"/>
      <c r="S16" s="18" t="s">
        <v>74</v>
      </c>
      <c r="T16" s="18"/>
      <c r="U16" s="18"/>
      <c r="V16" s="18" t="s">
        <v>74</v>
      </c>
      <c r="W16" s="18"/>
      <c r="X16" s="18"/>
      <c r="Y16" s="37"/>
      <c r="Z16" s="37"/>
      <c r="AA16" s="37"/>
      <c r="AB16" s="37"/>
      <c r="AC16" s="37"/>
      <c r="AD16" s="37"/>
      <c r="AE16" s="18" t="s">
        <v>74</v>
      </c>
      <c r="AF16" s="24"/>
      <c r="AG16" s="34"/>
      <c r="AH16" s="39">
        <v>18</v>
      </c>
      <c r="AI16" s="18" t="s">
        <v>75</v>
      </c>
      <c r="AJ16" s="18">
        <v>4</v>
      </c>
      <c r="AK16" s="37"/>
      <c r="AL16" s="37"/>
      <c r="AM16" s="37"/>
      <c r="AN16" s="37"/>
      <c r="AO16" s="37"/>
      <c r="AP16" s="37"/>
    </row>
    <row r="17" spans="1:44" ht="18" customHeight="1" x14ac:dyDescent="0.25">
      <c r="A17" s="42" t="s">
        <v>17</v>
      </c>
      <c r="B17" s="36" t="s">
        <v>207</v>
      </c>
      <c r="C17" s="16" t="s">
        <v>182</v>
      </c>
      <c r="D17" s="29">
        <f t="shared" si="0"/>
        <v>18</v>
      </c>
      <c r="E17" s="18">
        <f t="shared" si="1"/>
        <v>4</v>
      </c>
      <c r="F17" s="29" t="s">
        <v>75</v>
      </c>
      <c r="G17" s="17"/>
      <c r="H17" s="17"/>
      <c r="I17" s="17"/>
      <c r="J17" s="17"/>
      <c r="K17" s="17"/>
      <c r="L17" s="17"/>
      <c r="M17" s="21"/>
      <c r="N17" s="21"/>
      <c r="O17" s="21"/>
      <c r="P17" s="21"/>
      <c r="Q17" s="21"/>
      <c r="R17" s="21"/>
      <c r="S17" s="18" t="s">
        <v>74</v>
      </c>
      <c r="T17" s="18" t="s">
        <v>74</v>
      </c>
      <c r="U17" s="18"/>
      <c r="V17" s="18" t="s">
        <v>74</v>
      </c>
      <c r="W17" s="18" t="s">
        <v>74</v>
      </c>
      <c r="X17" s="18"/>
      <c r="Y17" s="37"/>
      <c r="Z17" s="37"/>
      <c r="AA17" s="37"/>
      <c r="AB17" s="37"/>
      <c r="AC17" s="37"/>
      <c r="AD17" s="37"/>
      <c r="AE17" s="18" t="s">
        <v>74</v>
      </c>
      <c r="AF17" s="18" t="s">
        <v>74</v>
      </c>
      <c r="AG17" s="34"/>
      <c r="AH17" s="18">
        <v>18</v>
      </c>
      <c r="AI17" s="18" t="s">
        <v>75</v>
      </c>
      <c r="AJ17" s="18">
        <v>4</v>
      </c>
      <c r="AK17" s="37"/>
      <c r="AL17" s="37"/>
      <c r="AM17" s="37"/>
      <c r="AN17" s="37"/>
      <c r="AO17" s="37"/>
      <c r="AP17" s="37"/>
    </row>
    <row r="18" spans="1:44" ht="26.15" customHeight="1" x14ac:dyDescent="0.25">
      <c r="A18" s="42" t="s">
        <v>18</v>
      </c>
      <c r="B18" s="15" t="s">
        <v>208</v>
      </c>
      <c r="C18" s="16" t="s">
        <v>72</v>
      </c>
      <c r="D18" s="29">
        <f t="shared" si="0"/>
        <v>27</v>
      </c>
      <c r="E18" s="18">
        <f t="shared" si="1"/>
        <v>4</v>
      </c>
      <c r="F18" s="29" t="s">
        <v>76</v>
      </c>
      <c r="G18" s="17"/>
      <c r="H18" s="17"/>
      <c r="I18" s="17"/>
      <c r="J18" s="17"/>
      <c r="K18" s="17"/>
      <c r="L18" s="17"/>
      <c r="M18" s="21"/>
      <c r="N18" s="21"/>
      <c r="O18" s="21"/>
      <c r="P18" s="21"/>
      <c r="Q18" s="21"/>
      <c r="R18" s="21"/>
      <c r="S18" s="18"/>
      <c r="T18" s="18"/>
      <c r="U18" s="18"/>
      <c r="V18" s="18"/>
      <c r="W18" s="18"/>
      <c r="X18" s="18"/>
      <c r="Y18" s="37"/>
      <c r="Z18" s="37"/>
      <c r="AA18" s="37"/>
      <c r="AB18" s="37"/>
      <c r="AC18" s="37"/>
      <c r="AD18" s="37"/>
      <c r="AE18" s="18">
        <v>9</v>
      </c>
      <c r="AF18" s="18">
        <v>18</v>
      </c>
      <c r="AG18" s="18"/>
      <c r="AH18" s="18" t="s">
        <v>74</v>
      </c>
      <c r="AI18" s="18" t="s">
        <v>76</v>
      </c>
      <c r="AJ18" s="18">
        <v>4</v>
      </c>
      <c r="AK18" s="37"/>
      <c r="AL18" s="37"/>
      <c r="AM18" s="37"/>
      <c r="AN18" s="37"/>
      <c r="AO18" s="37"/>
      <c r="AP18" s="37"/>
    </row>
    <row r="19" spans="1:44" ht="20.149999999999999" customHeight="1" x14ac:dyDescent="0.25">
      <c r="A19" s="42" t="s">
        <v>19</v>
      </c>
      <c r="B19" s="32" t="s">
        <v>543</v>
      </c>
      <c r="C19" s="25" t="s">
        <v>544</v>
      </c>
      <c r="D19" s="29">
        <f t="shared" si="0"/>
        <v>27</v>
      </c>
      <c r="E19" s="18">
        <f t="shared" si="1"/>
        <v>4</v>
      </c>
      <c r="F19" s="29" t="s">
        <v>76</v>
      </c>
      <c r="G19" s="17"/>
      <c r="H19" s="17"/>
      <c r="I19" s="17"/>
      <c r="J19" s="17"/>
      <c r="K19" s="17"/>
      <c r="L19" s="17"/>
      <c r="M19" s="21"/>
      <c r="N19" s="21"/>
      <c r="O19" s="21"/>
      <c r="P19" s="21"/>
      <c r="Q19" s="21"/>
      <c r="R19" s="21"/>
      <c r="S19" s="18" t="s">
        <v>74</v>
      </c>
      <c r="T19" s="18" t="s">
        <v>74</v>
      </c>
      <c r="U19" s="18"/>
      <c r="V19" s="18" t="s">
        <v>74</v>
      </c>
      <c r="W19" s="18" t="s">
        <v>74</v>
      </c>
      <c r="X19" s="18"/>
      <c r="Y19" s="37"/>
      <c r="Z19" s="37"/>
      <c r="AA19" s="37"/>
      <c r="AB19" s="37"/>
      <c r="AC19" s="37"/>
      <c r="AD19" s="37"/>
      <c r="AE19" s="18"/>
      <c r="AF19" s="18"/>
      <c r="AG19" s="18"/>
      <c r="AH19" s="18"/>
      <c r="AI19" s="18"/>
      <c r="AJ19" s="18"/>
      <c r="AK19" s="37">
        <v>9</v>
      </c>
      <c r="AL19" s="37">
        <v>18</v>
      </c>
      <c r="AM19" s="37"/>
      <c r="AN19" s="37" t="s">
        <v>74</v>
      </c>
      <c r="AO19" s="37" t="s">
        <v>76</v>
      </c>
      <c r="AP19" s="37">
        <v>4</v>
      </c>
      <c r="AQ19" s="58">
        <f>SUM(G20:K20,M20:P20,S20:W20,Y20:AB20,AE20:AH20,AK20:AN20)</f>
        <v>216</v>
      </c>
      <c r="AR19">
        <f>L20+R20+X20+AD20+AJ20+AP20</f>
        <v>27</v>
      </c>
    </row>
    <row r="20" spans="1:44" ht="20.149999999999999" customHeight="1" x14ac:dyDescent="0.25">
      <c r="A20" s="42"/>
      <c r="B20" s="16"/>
      <c r="C20" s="26" t="s">
        <v>183</v>
      </c>
      <c r="D20" s="40">
        <f>D34</f>
        <v>216</v>
      </c>
      <c r="E20" s="40">
        <f>E34</f>
        <v>27</v>
      </c>
      <c r="F20" s="40" t="s">
        <v>128</v>
      </c>
      <c r="G20" s="17">
        <f t="shared" ref="G20:AP20" si="4">G34</f>
        <v>0</v>
      </c>
      <c r="H20" s="17">
        <f t="shared" si="4"/>
        <v>0</v>
      </c>
      <c r="I20" s="17">
        <f t="shared" si="4"/>
        <v>0</v>
      </c>
      <c r="J20" s="17">
        <f t="shared" si="4"/>
        <v>0</v>
      </c>
      <c r="K20" s="17" t="str">
        <f t="shared" si="4"/>
        <v>x</v>
      </c>
      <c r="L20" s="17">
        <f t="shared" si="4"/>
        <v>0</v>
      </c>
      <c r="M20" s="21">
        <f t="shared" si="4"/>
        <v>0</v>
      </c>
      <c r="N20" s="21">
        <f t="shared" si="4"/>
        <v>0</v>
      </c>
      <c r="O20" s="21">
        <f t="shared" si="4"/>
        <v>0</v>
      </c>
      <c r="P20" s="21">
        <f t="shared" si="4"/>
        <v>36</v>
      </c>
      <c r="Q20" s="21" t="str">
        <f t="shared" si="4"/>
        <v>x</v>
      </c>
      <c r="R20" s="21">
        <f t="shared" si="4"/>
        <v>3</v>
      </c>
      <c r="S20" s="17">
        <f t="shared" si="4"/>
        <v>0</v>
      </c>
      <c r="T20" s="17">
        <f t="shared" si="4"/>
        <v>0</v>
      </c>
      <c r="U20" s="17">
        <f t="shared" si="4"/>
        <v>0</v>
      </c>
      <c r="V20" s="17">
        <f t="shared" si="4"/>
        <v>36</v>
      </c>
      <c r="W20" s="17" t="str">
        <f t="shared" si="4"/>
        <v>x</v>
      </c>
      <c r="X20" s="17">
        <f t="shared" si="4"/>
        <v>4</v>
      </c>
      <c r="Y20" s="21">
        <f t="shared" si="4"/>
        <v>0</v>
      </c>
      <c r="Z20" s="21">
        <f t="shared" si="4"/>
        <v>0</v>
      </c>
      <c r="AA20" s="21">
        <f t="shared" si="4"/>
        <v>0</v>
      </c>
      <c r="AB20" s="21">
        <f t="shared" si="4"/>
        <v>36</v>
      </c>
      <c r="AC20" s="21">
        <f t="shared" si="4"/>
        <v>0</v>
      </c>
      <c r="AD20" s="21">
        <f t="shared" si="4"/>
        <v>4</v>
      </c>
      <c r="AE20" s="17">
        <f t="shared" si="4"/>
        <v>0</v>
      </c>
      <c r="AF20" s="17">
        <f t="shared" si="4"/>
        <v>0</v>
      </c>
      <c r="AG20" s="17">
        <f t="shared" si="4"/>
        <v>0</v>
      </c>
      <c r="AH20" s="17">
        <f t="shared" si="4"/>
        <v>36</v>
      </c>
      <c r="AI20" s="17" t="str">
        <f t="shared" si="4"/>
        <v>x</v>
      </c>
      <c r="AJ20" s="17">
        <f t="shared" si="4"/>
        <v>5</v>
      </c>
      <c r="AK20" s="21">
        <f t="shared" si="4"/>
        <v>0</v>
      </c>
      <c r="AL20" s="21">
        <f t="shared" si="4"/>
        <v>0</v>
      </c>
      <c r="AM20" s="21">
        <f t="shared" si="4"/>
        <v>0</v>
      </c>
      <c r="AN20" s="21">
        <f t="shared" si="4"/>
        <v>72</v>
      </c>
      <c r="AO20" s="21" t="str">
        <f t="shared" si="4"/>
        <v>x</v>
      </c>
      <c r="AP20" s="21">
        <f t="shared" si="4"/>
        <v>11</v>
      </c>
      <c r="AQ20" s="58">
        <f>SUM(G21:K21,M21:P21,S21:W21,Y21:AB21,AE21:AH21,AK21:AN21)</f>
        <v>567</v>
      </c>
      <c r="AR20">
        <f>L21+R21+X21+AD21+AJ21+AP21</f>
        <v>81</v>
      </c>
    </row>
    <row r="21" spans="1:44" ht="20.149999999999999" customHeight="1" x14ac:dyDescent="0.25">
      <c r="A21" s="449" t="s">
        <v>527</v>
      </c>
      <c r="B21" s="450"/>
      <c r="C21" s="450"/>
      <c r="D21" s="444">
        <f>SUM(D6:D20)</f>
        <v>567</v>
      </c>
      <c r="E21" s="451">
        <f>SUM(E6:E20)</f>
        <v>81</v>
      </c>
      <c r="F21" s="444" t="s">
        <v>128</v>
      </c>
      <c r="G21" s="239">
        <f>SUM(G6:G20)</f>
        <v>0</v>
      </c>
      <c r="H21" s="239">
        <f>SUM(H6:H20)</f>
        <v>0</v>
      </c>
      <c r="I21" s="239">
        <f>SUM(I6:I20)</f>
        <v>0</v>
      </c>
      <c r="J21" s="239">
        <f>SUM(J6:J20)</f>
        <v>36</v>
      </c>
      <c r="K21" s="240" t="s">
        <v>128</v>
      </c>
      <c r="L21" s="240">
        <f>SUM(L6:L20)</f>
        <v>6</v>
      </c>
      <c r="M21" s="241">
        <f>SUM(M6:M20)</f>
        <v>18</v>
      </c>
      <c r="N21" s="241">
        <f>SUM(N6:N20)</f>
        <v>18</v>
      </c>
      <c r="O21" s="242">
        <f>SUM(O6:O20)</f>
        <v>0</v>
      </c>
      <c r="P21" s="241">
        <f>SUM(P6:P20)</f>
        <v>63</v>
      </c>
      <c r="Q21" s="243" t="s">
        <v>128</v>
      </c>
      <c r="R21" s="243">
        <f>SUM(R6:R20)</f>
        <v>12</v>
      </c>
      <c r="S21" s="223">
        <f>SUM(S6:S20)</f>
        <v>27</v>
      </c>
      <c r="T21" s="223">
        <f>SUM(T6:T20)</f>
        <v>18</v>
      </c>
      <c r="U21" s="223">
        <f>SUM(U6:U20)</f>
        <v>0</v>
      </c>
      <c r="V21" s="223">
        <f>SUM(V6:V20)</f>
        <v>54</v>
      </c>
      <c r="W21" s="244" t="s">
        <v>128</v>
      </c>
      <c r="X21" s="244">
        <f>SUM(X6:X20)</f>
        <v>12</v>
      </c>
      <c r="Y21" s="242">
        <f>SUM(Y6:Y20)</f>
        <v>27</v>
      </c>
      <c r="Z21" s="242">
        <f>SUM(Z6:Z20)</f>
        <v>0</v>
      </c>
      <c r="AA21" s="242">
        <f>SUM(AA6:AA20)</f>
        <v>0</v>
      </c>
      <c r="AB21" s="242">
        <f>SUM(AB6:AB20)</f>
        <v>108</v>
      </c>
      <c r="AC21" s="245" t="s">
        <v>128</v>
      </c>
      <c r="AD21" s="245">
        <f>SUM(AD6:AD20)</f>
        <v>19</v>
      </c>
      <c r="AE21" s="223">
        <f>SUM(AE6:AE20)</f>
        <v>9</v>
      </c>
      <c r="AF21" s="223">
        <f>SUM(AF6:AF20)</f>
        <v>18</v>
      </c>
      <c r="AG21" s="223">
        <f>SUM(AG6:AG20)</f>
        <v>0</v>
      </c>
      <c r="AH21" s="223">
        <f>SUM(AH6:AH20)</f>
        <v>72</v>
      </c>
      <c r="AI21" s="244" t="s">
        <v>128</v>
      </c>
      <c r="AJ21" s="244">
        <f>SUM(AJ6:AJ20)</f>
        <v>17</v>
      </c>
      <c r="AK21" s="242">
        <f>SUM(AK6:AK20)</f>
        <v>9</v>
      </c>
      <c r="AL21" s="242">
        <f>SUM(AL6:AL20)</f>
        <v>18</v>
      </c>
      <c r="AM21" s="242">
        <f>SUM(AM6:AM20)</f>
        <v>0</v>
      </c>
      <c r="AN21" s="242">
        <f>SUM(AN6:AN20)</f>
        <v>72</v>
      </c>
      <c r="AO21" s="246" t="s">
        <v>128</v>
      </c>
      <c r="AP21" s="246">
        <f>SUM(AP6:AP20)</f>
        <v>15</v>
      </c>
      <c r="AQ21" s="58">
        <f>G22+M22+S22+Y22+AE22+AK22</f>
        <v>567</v>
      </c>
    </row>
    <row r="22" spans="1:44" ht="22.5" customHeight="1" x14ac:dyDescent="0.25">
      <c r="A22" s="450"/>
      <c r="B22" s="450"/>
      <c r="C22" s="450"/>
      <c r="D22" s="444"/>
      <c r="E22" s="444"/>
      <c r="F22" s="444"/>
      <c r="G22" s="443">
        <f>SUM(G21:J21)</f>
        <v>36</v>
      </c>
      <c r="H22" s="444"/>
      <c r="I22" s="444"/>
      <c r="J22" s="444"/>
      <c r="K22" s="247"/>
      <c r="L22" s="247"/>
      <c r="M22" s="448">
        <f>SUM(M21:P21)</f>
        <v>99</v>
      </c>
      <c r="N22" s="444"/>
      <c r="O22" s="444"/>
      <c r="P22" s="444"/>
      <c r="Q22" s="248"/>
      <c r="R22" s="248"/>
      <c r="S22" s="452">
        <f>SUM(S21:V21)</f>
        <v>99</v>
      </c>
      <c r="T22" s="453"/>
      <c r="U22" s="453"/>
      <c r="V22" s="453"/>
      <c r="W22" s="249"/>
      <c r="X22" s="249"/>
      <c r="Y22" s="454">
        <f>SUM(Y21:AB21)</f>
        <v>135</v>
      </c>
      <c r="Z22" s="453"/>
      <c r="AA22" s="453"/>
      <c r="AB22" s="453"/>
      <c r="AC22" s="246"/>
      <c r="AD22" s="246"/>
      <c r="AE22" s="452">
        <f>SUM(AE21:AH21)</f>
        <v>99</v>
      </c>
      <c r="AF22" s="453"/>
      <c r="AG22" s="453"/>
      <c r="AH22" s="453"/>
      <c r="AI22" s="249"/>
      <c r="AJ22" s="249"/>
      <c r="AK22" s="454">
        <f>SUM(AK21:AN21)</f>
        <v>99</v>
      </c>
      <c r="AL22" s="453"/>
      <c r="AM22" s="453"/>
      <c r="AN22" s="453"/>
      <c r="AO22" s="242"/>
      <c r="AP22" s="242"/>
    </row>
    <row r="23" spans="1:44" ht="19.5" customHeight="1" x14ac:dyDescent="0.25">
      <c r="A23" s="47"/>
      <c r="B23" s="215" t="s">
        <v>278</v>
      </c>
      <c r="C23" s="48"/>
      <c r="D23" s="49"/>
      <c r="E23" s="49"/>
      <c r="F23" s="49"/>
      <c r="G23" s="50"/>
      <c r="H23" s="50"/>
      <c r="I23" s="50"/>
      <c r="J23" s="50"/>
      <c r="K23" s="50"/>
      <c r="L23" s="51"/>
      <c r="M23" s="50"/>
      <c r="N23" s="50"/>
      <c r="O23" s="50"/>
      <c r="P23" s="50"/>
      <c r="Q23" s="50"/>
      <c r="R23" s="51"/>
      <c r="S23" s="50"/>
      <c r="T23" s="50"/>
      <c r="U23" s="50"/>
      <c r="V23" s="50"/>
      <c r="W23" s="50"/>
      <c r="X23" s="51"/>
      <c r="Y23" s="50"/>
      <c r="Z23" s="50"/>
      <c r="AA23" s="50"/>
      <c r="AB23" s="50"/>
      <c r="AC23" s="50"/>
      <c r="AD23" s="51"/>
      <c r="AE23" s="50"/>
      <c r="AF23" s="50"/>
      <c r="AG23" s="50"/>
      <c r="AH23" s="50"/>
      <c r="AI23" s="50"/>
      <c r="AJ23" s="51"/>
      <c r="AK23" s="50"/>
      <c r="AL23" s="50"/>
      <c r="AM23" s="50"/>
      <c r="AN23" s="50"/>
      <c r="AO23" s="50"/>
      <c r="AP23" s="51"/>
    </row>
    <row r="24" spans="1:44" ht="20.149999999999999" customHeight="1" x14ac:dyDescent="0.3">
      <c r="A24" s="52"/>
      <c r="B24" s="216" t="s">
        <v>184</v>
      </c>
      <c r="C24" s="52"/>
      <c r="D24" s="33"/>
      <c r="E24" s="33"/>
      <c r="F24" s="3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4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</row>
    <row r="25" spans="1:44" ht="20.149999999999999" customHeight="1" x14ac:dyDescent="0.25">
      <c r="A25" s="402" t="s">
        <v>0</v>
      </c>
      <c r="B25" s="404" t="s">
        <v>1</v>
      </c>
      <c r="C25" s="402" t="s">
        <v>144</v>
      </c>
      <c r="D25" s="447" t="s">
        <v>51</v>
      </c>
      <c r="E25" s="447" t="s">
        <v>3</v>
      </c>
      <c r="F25" s="402" t="s">
        <v>52</v>
      </c>
      <c r="G25" s="404" t="s">
        <v>54</v>
      </c>
      <c r="H25" s="404"/>
      <c r="I25" s="404"/>
      <c r="J25" s="404"/>
      <c r="K25" s="404"/>
      <c r="L25" s="404"/>
      <c r="M25" s="406" t="s">
        <v>55</v>
      </c>
      <c r="N25" s="406"/>
      <c r="O25" s="406"/>
      <c r="P25" s="406"/>
      <c r="Q25" s="406"/>
      <c r="R25" s="406"/>
      <c r="S25" s="404" t="s">
        <v>56</v>
      </c>
      <c r="T25" s="404"/>
      <c r="U25" s="404"/>
      <c r="V25" s="404"/>
      <c r="W25" s="404"/>
      <c r="X25" s="404"/>
      <c r="Y25" s="406" t="s">
        <v>57</v>
      </c>
      <c r="Z25" s="406"/>
      <c r="AA25" s="406"/>
      <c r="AB25" s="406"/>
      <c r="AC25" s="406"/>
      <c r="AD25" s="406"/>
      <c r="AE25" s="404" t="s">
        <v>58</v>
      </c>
      <c r="AF25" s="404"/>
      <c r="AG25" s="404"/>
      <c r="AH25" s="404"/>
      <c r="AI25" s="404"/>
      <c r="AJ25" s="404"/>
      <c r="AK25" s="406" t="s">
        <v>59</v>
      </c>
      <c r="AL25" s="406"/>
      <c r="AM25" s="406"/>
      <c r="AN25" s="406"/>
      <c r="AO25" s="406"/>
      <c r="AP25" s="406"/>
    </row>
    <row r="26" spans="1:44" ht="20.149999999999999" customHeight="1" x14ac:dyDescent="0.25">
      <c r="A26" s="402"/>
      <c r="B26" s="404"/>
      <c r="C26" s="402"/>
      <c r="D26" s="447"/>
      <c r="E26" s="447"/>
      <c r="F26" s="402"/>
      <c r="G26" s="402" t="s">
        <v>53</v>
      </c>
      <c r="H26" s="402"/>
      <c r="I26" s="402"/>
      <c r="J26" s="402"/>
      <c r="K26" s="402" t="s">
        <v>52</v>
      </c>
      <c r="L26" s="407" t="s">
        <v>3</v>
      </c>
      <c r="M26" s="400" t="s">
        <v>53</v>
      </c>
      <c r="N26" s="400"/>
      <c r="O26" s="400"/>
      <c r="P26" s="400"/>
      <c r="Q26" s="400" t="s">
        <v>52</v>
      </c>
      <c r="R26" s="413" t="s">
        <v>3</v>
      </c>
      <c r="S26" s="402" t="s">
        <v>53</v>
      </c>
      <c r="T26" s="402"/>
      <c r="U26" s="402"/>
      <c r="V26" s="402"/>
      <c r="W26" s="402" t="s">
        <v>52</v>
      </c>
      <c r="X26" s="407" t="s">
        <v>3</v>
      </c>
      <c r="Y26" s="400" t="s">
        <v>53</v>
      </c>
      <c r="Z26" s="400"/>
      <c r="AA26" s="400"/>
      <c r="AB26" s="400"/>
      <c r="AC26" s="400" t="s">
        <v>52</v>
      </c>
      <c r="AD26" s="413" t="s">
        <v>3</v>
      </c>
      <c r="AE26" s="402" t="s">
        <v>53</v>
      </c>
      <c r="AF26" s="402"/>
      <c r="AG26" s="402"/>
      <c r="AH26" s="402"/>
      <c r="AI26" s="402" t="s">
        <v>52</v>
      </c>
      <c r="AJ26" s="407" t="s">
        <v>3</v>
      </c>
      <c r="AK26" s="400" t="s">
        <v>53</v>
      </c>
      <c r="AL26" s="400"/>
      <c r="AM26" s="400"/>
      <c r="AN26" s="400"/>
      <c r="AO26" s="400" t="s">
        <v>52</v>
      </c>
      <c r="AP26" s="413" t="s">
        <v>3</v>
      </c>
    </row>
    <row r="27" spans="1:44" ht="18.649999999999999" customHeight="1" x14ac:dyDescent="0.25">
      <c r="A27" s="402"/>
      <c r="B27" s="404"/>
      <c r="C27" s="402"/>
      <c r="D27" s="447"/>
      <c r="E27" s="447" t="s">
        <v>3</v>
      </c>
      <c r="F27" s="402" t="s">
        <v>52</v>
      </c>
      <c r="G27" s="38" t="s">
        <v>4</v>
      </c>
      <c r="H27" s="30" t="s">
        <v>5</v>
      </c>
      <c r="I27" s="30" t="s">
        <v>301</v>
      </c>
      <c r="J27" s="30" t="s">
        <v>300</v>
      </c>
      <c r="K27" s="402"/>
      <c r="L27" s="407"/>
      <c r="M27" s="37" t="s">
        <v>4</v>
      </c>
      <c r="N27" s="31" t="s">
        <v>5</v>
      </c>
      <c r="O27" s="31" t="s">
        <v>301</v>
      </c>
      <c r="P27" s="31" t="s">
        <v>300</v>
      </c>
      <c r="Q27" s="400"/>
      <c r="R27" s="413"/>
      <c r="S27" s="38" t="s">
        <v>4</v>
      </c>
      <c r="T27" s="30" t="s">
        <v>304</v>
      </c>
      <c r="U27" s="30" t="s">
        <v>301</v>
      </c>
      <c r="V27" s="30" t="s">
        <v>300</v>
      </c>
      <c r="W27" s="402"/>
      <c r="X27" s="407"/>
      <c r="Y27" s="37" t="s">
        <v>4</v>
      </c>
      <c r="Z27" s="31" t="s">
        <v>5</v>
      </c>
      <c r="AA27" s="31" t="s">
        <v>301</v>
      </c>
      <c r="AB27" s="31" t="s">
        <v>300</v>
      </c>
      <c r="AC27" s="400"/>
      <c r="AD27" s="413"/>
      <c r="AE27" s="38" t="s">
        <v>4</v>
      </c>
      <c r="AF27" s="30" t="s">
        <v>5</v>
      </c>
      <c r="AG27" s="30" t="s">
        <v>301</v>
      </c>
      <c r="AH27" s="30" t="s">
        <v>300</v>
      </c>
      <c r="AI27" s="402"/>
      <c r="AJ27" s="407"/>
      <c r="AK27" s="37" t="s">
        <v>4</v>
      </c>
      <c r="AL27" s="31" t="s">
        <v>5</v>
      </c>
      <c r="AM27" s="31" t="s">
        <v>301</v>
      </c>
      <c r="AN27" s="31" t="s">
        <v>300</v>
      </c>
      <c r="AO27" s="400"/>
      <c r="AP27" s="413"/>
    </row>
    <row r="28" spans="1:44" ht="18.649999999999999" customHeight="1" x14ac:dyDescent="0.25">
      <c r="A28" s="42" t="s">
        <v>19</v>
      </c>
      <c r="B28" s="27" t="s">
        <v>210</v>
      </c>
      <c r="C28" s="16" t="s">
        <v>185</v>
      </c>
      <c r="D28" s="29">
        <f t="shared" ref="D28:D33" si="5">SUM(G28:J28, M28:P28, S28:V28,Y28:AB28,AE28:AH28,AK28:AN28)</f>
        <v>36</v>
      </c>
      <c r="E28" s="18">
        <f t="shared" ref="E28:E33" si="6">L28+R28+X28+AD28+AJ28+AP28</f>
        <v>3</v>
      </c>
      <c r="F28" s="29" t="s">
        <v>75</v>
      </c>
      <c r="G28" s="18"/>
      <c r="H28" s="18"/>
      <c r="I28" s="18"/>
      <c r="J28" s="18"/>
      <c r="K28" s="18"/>
      <c r="L28" s="18"/>
      <c r="M28" s="37"/>
      <c r="N28" s="37"/>
      <c r="O28" s="37"/>
      <c r="P28" s="37">
        <v>36</v>
      </c>
      <c r="Q28" s="37" t="s">
        <v>75</v>
      </c>
      <c r="R28" s="37">
        <v>3</v>
      </c>
      <c r="S28" s="18"/>
      <c r="T28" s="18"/>
      <c r="U28" s="18"/>
      <c r="V28" s="18"/>
      <c r="W28" s="18"/>
      <c r="X28" s="18"/>
      <c r="Y28" s="37"/>
      <c r="Z28" s="37"/>
      <c r="AA28" s="37"/>
      <c r="AB28" s="37"/>
      <c r="AC28" s="20"/>
      <c r="AD28" s="20"/>
      <c r="AE28" s="18"/>
      <c r="AF28" s="18"/>
      <c r="AG28" s="18"/>
      <c r="AH28" s="18"/>
      <c r="AI28" s="18"/>
      <c r="AJ28" s="18"/>
      <c r="AK28" s="20"/>
      <c r="AL28" s="37"/>
      <c r="AM28" s="37"/>
      <c r="AN28" s="37"/>
      <c r="AO28" s="37"/>
      <c r="AP28" s="37"/>
    </row>
    <row r="29" spans="1:44" ht="18.649999999999999" customHeight="1" x14ac:dyDescent="0.25">
      <c r="A29" s="42" t="s">
        <v>20</v>
      </c>
      <c r="B29" s="27" t="s">
        <v>211</v>
      </c>
      <c r="C29" s="16" t="s">
        <v>186</v>
      </c>
      <c r="D29" s="29">
        <f t="shared" si="5"/>
        <v>36</v>
      </c>
      <c r="E29" s="18">
        <f t="shared" si="6"/>
        <v>4</v>
      </c>
      <c r="F29" s="29" t="s">
        <v>75</v>
      </c>
      <c r="G29" s="17"/>
      <c r="H29" s="17"/>
      <c r="I29" s="17"/>
      <c r="J29" s="17"/>
      <c r="K29" s="17"/>
      <c r="L29" s="17"/>
      <c r="M29" s="37"/>
      <c r="N29" s="37"/>
      <c r="O29" s="37"/>
      <c r="P29" s="37"/>
      <c r="Q29" s="37"/>
      <c r="R29" s="37"/>
      <c r="S29" s="18"/>
      <c r="T29" s="18"/>
      <c r="U29" s="34"/>
      <c r="V29" s="18">
        <v>36</v>
      </c>
      <c r="W29" s="18" t="s">
        <v>75</v>
      </c>
      <c r="X29" s="18">
        <v>4</v>
      </c>
      <c r="Y29" s="37"/>
      <c r="Z29" s="37"/>
      <c r="AA29" s="37"/>
      <c r="AB29" s="37"/>
      <c r="AC29" s="20"/>
      <c r="AD29" s="20"/>
      <c r="AE29" s="18"/>
      <c r="AF29" s="18"/>
      <c r="AG29" s="18"/>
      <c r="AH29" s="18"/>
      <c r="AI29" s="18"/>
      <c r="AJ29" s="18"/>
      <c r="AK29" s="20"/>
      <c r="AL29" s="37"/>
      <c r="AM29" s="37"/>
      <c r="AN29" s="37"/>
      <c r="AO29" s="37"/>
      <c r="AP29" s="37"/>
    </row>
    <row r="30" spans="1:44" ht="27" customHeight="1" x14ac:dyDescent="0.25">
      <c r="A30" s="42" t="s">
        <v>21</v>
      </c>
      <c r="B30" s="27" t="s">
        <v>212</v>
      </c>
      <c r="C30" s="16" t="s">
        <v>187</v>
      </c>
      <c r="D30" s="29">
        <f t="shared" si="5"/>
        <v>36</v>
      </c>
      <c r="E30" s="18">
        <f t="shared" si="6"/>
        <v>4</v>
      </c>
      <c r="F30" s="29" t="s">
        <v>75</v>
      </c>
      <c r="G30" s="18"/>
      <c r="H30" s="18"/>
      <c r="I30" s="18"/>
      <c r="J30" s="18"/>
      <c r="K30" s="18"/>
      <c r="L30" s="18"/>
      <c r="M30" s="37"/>
      <c r="N30" s="37"/>
      <c r="O30" s="37"/>
      <c r="P30" s="37"/>
      <c r="Q30" s="37"/>
      <c r="R30" s="37"/>
      <c r="S30" s="18"/>
      <c r="T30" s="18"/>
      <c r="U30" s="18"/>
      <c r="V30" s="19"/>
      <c r="W30" s="18"/>
      <c r="X30" s="18"/>
      <c r="Y30" s="37"/>
      <c r="Z30" s="37"/>
      <c r="AA30" s="35"/>
      <c r="AB30" s="37">
        <v>36</v>
      </c>
      <c r="AC30" s="37" t="s">
        <v>75</v>
      </c>
      <c r="AD30" s="20">
        <v>4</v>
      </c>
      <c r="AE30" s="18"/>
      <c r="AF30" s="18"/>
      <c r="AG30" s="18"/>
      <c r="AH30" s="18"/>
      <c r="AI30" s="18"/>
      <c r="AJ30" s="18"/>
      <c r="AK30" s="20"/>
      <c r="AL30" s="37"/>
      <c r="AM30" s="37"/>
      <c r="AN30" s="37"/>
      <c r="AO30" s="37"/>
      <c r="AP30" s="37"/>
    </row>
    <row r="31" spans="1:44" ht="24.65" customHeight="1" x14ac:dyDescent="0.25">
      <c r="A31" s="42" t="s">
        <v>22</v>
      </c>
      <c r="B31" s="27" t="s">
        <v>213</v>
      </c>
      <c r="C31" s="16" t="s">
        <v>188</v>
      </c>
      <c r="D31" s="29">
        <f t="shared" si="5"/>
        <v>36</v>
      </c>
      <c r="E31" s="18">
        <f t="shared" si="6"/>
        <v>5</v>
      </c>
      <c r="F31" s="29" t="s">
        <v>75</v>
      </c>
      <c r="G31" s="18"/>
      <c r="H31" s="18"/>
      <c r="I31" s="18"/>
      <c r="J31" s="18"/>
      <c r="K31" s="18"/>
      <c r="L31" s="18"/>
      <c r="M31" s="37"/>
      <c r="N31" s="37"/>
      <c r="O31" s="37"/>
      <c r="P31" s="37"/>
      <c r="Q31" s="37"/>
      <c r="R31" s="37"/>
      <c r="S31" s="18"/>
      <c r="T31" s="18"/>
      <c r="U31" s="18"/>
      <c r="V31" s="19"/>
      <c r="W31" s="18"/>
      <c r="X31" s="18"/>
      <c r="Y31" s="37"/>
      <c r="Z31" s="37"/>
      <c r="AA31" s="37"/>
      <c r="AB31" s="37"/>
      <c r="AC31" s="20"/>
      <c r="AD31" s="20"/>
      <c r="AE31" s="18"/>
      <c r="AF31" s="18"/>
      <c r="AG31" s="34"/>
      <c r="AH31" s="18">
        <v>36</v>
      </c>
      <c r="AI31" s="18" t="s">
        <v>75</v>
      </c>
      <c r="AJ31" s="18">
        <v>5</v>
      </c>
      <c r="AK31" s="20"/>
      <c r="AL31" s="37"/>
      <c r="AM31" s="37"/>
      <c r="AN31" s="37"/>
      <c r="AO31" s="37"/>
      <c r="AP31" s="37"/>
    </row>
    <row r="32" spans="1:44" ht="18.649999999999999" customHeight="1" x14ac:dyDescent="0.25">
      <c r="A32" s="42" t="s">
        <v>23</v>
      </c>
      <c r="B32" s="27" t="s">
        <v>214</v>
      </c>
      <c r="C32" s="16" t="s">
        <v>189</v>
      </c>
      <c r="D32" s="29">
        <f t="shared" si="5"/>
        <v>36</v>
      </c>
      <c r="E32" s="18">
        <f t="shared" si="6"/>
        <v>6</v>
      </c>
      <c r="F32" s="29" t="s">
        <v>75</v>
      </c>
      <c r="G32" s="17"/>
      <c r="H32" s="17"/>
      <c r="I32" s="17"/>
      <c r="J32" s="17"/>
      <c r="K32" s="17"/>
      <c r="L32" s="17"/>
      <c r="M32" s="21"/>
      <c r="N32" s="21"/>
      <c r="O32" s="21"/>
      <c r="P32" s="21"/>
      <c r="Q32" s="21"/>
      <c r="R32" s="21"/>
      <c r="S32" s="18"/>
      <c r="T32" s="18"/>
      <c r="U32" s="18"/>
      <c r="V32" s="18"/>
      <c r="W32" s="18"/>
      <c r="X32" s="18"/>
      <c r="Y32" s="37"/>
      <c r="Z32" s="37"/>
      <c r="AA32" s="37"/>
      <c r="AB32" s="37"/>
      <c r="AC32" s="37"/>
      <c r="AD32" s="37"/>
      <c r="AE32" s="18"/>
      <c r="AF32" s="18"/>
      <c r="AG32" s="18"/>
      <c r="AH32" s="18"/>
      <c r="AI32" s="18"/>
      <c r="AJ32" s="18"/>
      <c r="AK32" s="37"/>
      <c r="AL32" s="37"/>
      <c r="AM32" s="35"/>
      <c r="AN32" s="37">
        <v>36</v>
      </c>
      <c r="AO32" s="37" t="s">
        <v>75</v>
      </c>
      <c r="AP32" s="37">
        <v>6</v>
      </c>
    </row>
    <row r="33" spans="1:44" ht="20.149999999999999" customHeight="1" x14ac:dyDescent="0.25">
      <c r="A33" s="42" t="s">
        <v>24</v>
      </c>
      <c r="B33" s="27" t="s">
        <v>215</v>
      </c>
      <c r="C33" s="16" t="s">
        <v>190</v>
      </c>
      <c r="D33" s="29">
        <f t="shared" si="5"/>
        <v>36</v>
      </c>
      <c r="E33" s="18">
        <f t="shared" si="6"/>
        <v>5</v>
      </c>
      <c r="F33" s="29" t="s">
        <v>75</v>
      </c>
      <c r="G33" s="17"/>
      <c r="H33" s="17"/>
      <c r="I33" s="17"/>
      <c r="J33" s="17"/>
      <c r="K33" s="17"/>
      <c r="L33" s="17"/>
      <c r="M33" s="21"/>
      <c r="N33" s="21"/>
      <c r="O33" s="21"/>
      <c r="P33" s="21"/>
      <c r="Q33" s="21"/>
      <c r="R33" s="21"/>
      <c r="S33" s="18"/>
      <c r="T33" s="18"/>
      <c r="U33" s="18"/>
      <c r="V33" s="18"/>
      <c r="W33" s="18"/>
      <c r="X33" s="18"/>
      <c r="Y33" s="37"/>
      <c r="Z33" s="37"/>
      <c r="AA33" s="37"/>
      <c r="AB33" s="37"/>
      <c r="AC33" s="37"/>
      <c r="AD33" s="37"/>
      <c r="AE33" s="18"/>
      <c r="AF33" s="18"/>
      <c r="AG33" s="18"/>
      <c r="AH33" s="18"/>
      <c r="AI33" s="18"/>
      <c r="AJ33" s="18"/>
      <c r="AK33" s="37"/>
      <c r="AL33" s="37"/>
      <c r="AM33" s="35"/>
      <c r="AN33" s="37">
        <v>36</v>
      </c>
      <c r="AO33" s="37" t="s">
        <v>75</v>
      </c>
      <c r="AP33" s="37">
        <v>5</v>
      </c>
      <c r="AQ33" s="58">
        <f>SUM(G34:K34,M34:P34,S34:W34,Y34:AB34,AE34:AH34,AK34:AN34)</f>
        <v>216</v>
      </c>
      <c r="AR33">
        <f>L34+R34+X34+AD34+AJ34+AP34</f>
        <v>27</v>
      </c>
    </row>
    <row r="34" spans="1:44" ht="20.149999999999999" customHeight="1" x14ac:dyDescent="0.25">
      <c r="A34" s="42"/>
      <c r="B34" s="15"/>
      <c r="C34" s="213" t="s">
        <v>191</v>
      </c>
      <c r="D34" s="194">
        <f t="shared" ref="D34:AP34" si="7">SUM(D28:D33)</f>
        <v>216</v>
      </c>
      <c r="E34" s="194">
        <f t="shared" si="7"/>
        <v>27</v>
      </c>
      <c r="F34" s="203">
        <f t="shared" si="7"/>
        <v>0</v>
      </c>
      <c r="G34" s="237">
        <f t="shared" si="7"/>
        <v>0</v>
      </c>
      <c r="H34" s="237">
        <f t="shared" si="7"/>
        <v>0</v>
      </c>
      <c r="I34" s="237">
        <f t="shared" si="7"/>
        <v>0</v>
      </c>
      <c r="J34" s="237">
        <f t="shared" si="7"/>
        <v>0</v>
      </c>
      <c r="K34" s="237" t="s">
        <v>128</v>
      </c>
      <c r="L34" s="237">
        <f t="shared" si="7"/>
        <v>0</v>
      </c>
      <c r="M34" s="238">
        <f t="shared" si="7"/>
        <v>0</v>
      </c>
      <c r="N34" s="238">
        <f t="shared" si="7"/>
        <v>0</v>
      </c>
      <c r="O34" s="238">
        <f t="shared" si="7"/>
        <v>0</v>
      </c>
      <c r="P34" s="238">
        <f t="shared" si="7"/>
        <v>36</v>
      </c>
      <c r="Q34" s="238" t="s">
        <v>128</v>
      </c>
      <c r="R34" s="238">
        <f t="shared" si="7"/>
        <v>3</v>
      </c>
      <c r="S34" s="19">
        <f t="shared" si="7"/>
        <v>0</v>
      </c>
      <c r="T34" s="19">
        <f t="shared" si="7"/>
        <v>0</v>
      </c>
      <c r="U34" s="237">
        <f t="shared" si="7"/>
        <v>0</v>
      </c>
      <c r="V34" s="19">
        <f t="shared" si="7"/>
        <v>36</v>
      </c>
      <c r="W34" s="19" t="s">
        <v>128</v>
      </c>
      <c r="X34" s="19">
        <f t="shared" si="7"/>
        <v>4</v>
      </c>
      <c r="Y34" s="20">
        <f t="shared" si="7"/>
        <v>0</v>
      </c>
      <c r="Z34" s="20">
        <f t="shared" si="7"/>
        <v>0</v>
      </c>
      <c r="AA34" s="238">
        <f t="shared" si="7"/>
        <v>0</v>
      </c>
      <c r="AB34" s="20">
        <f t="shared" si="7"/>
        <v>36</v>
      </c>
      <c r="AC34" s="20">
        <f t="shared" si="7"/>
        <v>0</v>
      </c>
      <c r="AD34" s="20">
        <f t="shared" si="7"/>
        <v>4</v>
      </c>
      <c r="AE34" s="19">
        <f t="shared" si="7"/>
        <v>0</v>
      </c>
      <c r="AF34" s="19">
        <f t="shared" si="7"/>
        <v>0</v>
      </c>
      <c r="AG34" s="237">
        <f t="shared" si="7"/>
        <v>0</v>
      </c>
      <c r="AH34" s="19">
        <f t="shared" si="7"/>
        <v>36</v>
      </c>
      <c r="AI34" s="19" t="s">
        <v>128</v>
      </c>
      <c r="AJ34" s="19">
        <f t="shared" si="7"/>
        <v>5</v>
      </c>
      <c r="AK34" s="20">
        <f t="shared" si="7"/>
        <v>0</v>
      </c>
      <c r="AL34" s="20">
        <f t="shared" si="7"/>
        <v>0</v>
      </c>
      <c r="AM34" s="238">
        <f t="shared" si="7"/>
        <v>0</v>
      </c>
      <c r="AN34" s="20">
        <f>SUM(AN28:AN33)</f>
        <v>72</v>
      </c>
      <c r="AO34" s="20" t="s">
        <v>128</v>
      </c>
      <c r="AP34" s="20">
        <f t="shared" si="7"/>
        <v>11</v>
      </c>
    </row>
    <row r="35" spans="1:44" ht="20.149999999999999" customHeight="1" x14ac:dyDescent="0.25">
      <c r="A35" s="43"/>
      <c r="B35" s="214" t="s">
        <v>192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5"/>
      <c r="Z35" s="45"/>
      <c r="AA35" s="45"/>
      <c r="AB35" s="45"/>
      <c r="AC35" s="45"/>
      <c r="AD35" s="45"/>
      <c r="AE35" s="44"/>
      <c r="AF35" s="44"/>
      <c r="AG35" s="44"/>
      <c r="AH35" s="44"/>
      <c r="AI35" s="44"/>
      <c r="AJ35" s="44"/>
      <c r="AK35" s="45"/>
      <c r="AL35" s="45"/>
      <c r="AM35" s="45"/>
      <c r="AN35" s="45"/>
      <c r="AO35" s="45"/>
      <c r="AP35" s="46"/>
    </row>
    <row r="36" spans="1:44" ht="20.149999999999999" customHeight="1" x14ac:dyDescent="0.25">
      <c r="A36" s="402" t="s">
        <v>0</v>
      </c>
      <c r="B36" s="404" t="s">
        <v>1</v>
      </c>
      <c r="C36" s="402" t="s">
        <v>144</v>
      </c>
      <c r="D36" s="447" t="s">
        <v>51</v>
      </c>
      <c r="E36" s="447" t="s">
        <v>3</v>
      </c>
      <c r="F36" s="402" t="s">
        <v>52</v>
      </c>
      <c r="G36" s="404" t="s">
        <v>54</v>
      </c>
      <c r="H36" s="404"/>
      <c r="I36" s="404"/>
      <c r="J36" s="404"/>
      <c r="K36" s="404"/>
      <c r="L36" s="404"/>
      <c r="M36" s="406" t="s">
        <v>55</v>
      </c>
      <c r="N36" s="406"/>
      <c r="O36" s="406"/>
      <c r="P36" s="406"/>
      <c r="Q36" s="406"/>
      <c r="R36" s="406"/>
      <c r="S36" s="404" t="s">
        <v>56</v>
      </c>
      <c r="T36" s="404"/>
      <c r="U36" s="404"/>
      <c r="V36" s="404"/>
      <c r="W36" s="404"/>
      <c r="X36" s="404"/>
      <c r="Y36" s="406" t="s">
        <v>57</v>
      </c>
      <c r="Z36" s="406"/>
      <c r="AA36" s="406"/>
      <c r="AB36" s="406"/>
      <c r="AC36" s="406"/>
      <c r="AD36" s="406"/>
      <c r="AE36" s="404" t="s">
        <v>58</v>
      </c>
      <c r="AF36" s="404"/>
      <c r="AG36" s="404"/>
      <c r="AH36" s="404"/>
      <c r="AI36" s="404"/>
      <c r="AJ36" s="404"/>
      <c r="AK36" s="406" t="s">
        <v>59</v>
      </c>
      <c r="AL36" s="406"/>
      <c r="AM36" s="406"/>
      <c r="AN36" s="406"/>
      <c r="AO36" s="406"/>
      <c r="AP36" s="406"/>
    </row>
    <row r="37" spans="1:44" ht="20.149999999999999" customHeight="1" x14ac:dyDescent="0.25">
      <c r="A37" s="402"/>
      <c r="B37" s="404"/>
      <c r="C37" s="402"/>
      <c r="D37" s="447"/>
      <c r="E37" s="456"/>
      <c r="F37" s="389"/>
      <c r="G37" s="402" t="s">
        <v>53</v>
      </c>
      <c r="H37" s="402"/>
      <c r="I37" s="402"/>
      <c r="J37" s="402"/>
      <c r="K37" s="402" t="s">
        <v>52</v>
      </c>
      <c r="L37" s="407" t="s">
        <v>3</v>
      </c>
      <c r="M37" s="400" t="s">
        <v>53</v>
      </c>
      <c r="N37" s="400"/>
      <c r="O37" s="400"/>
      <c r="P37" s="400"/>
      <c r="Q37" s="400" t="s">
        <v>52</v>
      </c>
      <c r="R37" s="413" t="s">
        <v>3</v>
      </c>
      <c r="S37" s="402" t="s">
        <v>53</v>
      </c>
      <c r="T37" s="402"/>
      <c r="U37" s="402"/>
      <c r="V37" s="402"/>
      <c r="W37" s="402" t="s">
        <v>52</v>
      </c>
      <c r="X37" s="407" t="s">
        <v>3</v>
      </c>
      <c r="Y37" s="400" t="s">
        <v>53</v>
      </c>
      <c r="Z37" s="400"/>
      <c r="AA37" s="400"/>
      <c r="AB37" s="400"/>
      <c r="AC37" s="400" t="s">
        <v>52</v>
      </c>
      <c r="AD37" s="413" t="s">
        <v>3</v>
      </c>
      <c r="AE37" s="402" t="s">
        <v>53</v>
      </c>
      <c r="AF37" s="402"/>
      <c r="AG37" s="402"/>
      <c r="AH37" s="402"/>
      <c r="AI37" s="402" t="s">
        <v>52</v>
      </c>
      <c r="AJ37" s="407" t="s">
        <v>3</v>
      </c>
      <c r="AK37" s="400" t="s">
        <v>53</v>
      </c>
      <c r="AL37" s="400"/>
      <c r="AM37" s="400"/>
      <c r="AN37" s="400"/>
      <c r="AO37" s="400" t="s">
        <v>52</v>
      </c>
      <c r="AP37" s="413" t="s">
        <v>3</v>
      </c>
    </row>
    <row r="38" spans="1:44" ht="26.15" customHeight="1" x14ac:dyDescent="0.25">
      <c r="A38" s="402"/>
      <c r="B38" s="404"/>
      <c r="C38" s="402"/>
      <c r="D38" s="447"/>
      <c r="E38" s="456"/>
      <c r="F38" s="389"/>
      <c r="G38" s="38" t="s">
        <v>4</v>
      </c>
      <c r="H38" s="30" t="s">
        <v>304</v>
      </c>
      <c r="I38" s="30" t="s">
        <v>301</v>
      </c>
      <c r="J38" s="30" t="s">
        <v>300</v>
      </c>
      <c r="K38" s="402"/>
      <c r="L38" s="407"/>
      <c r="M38" s="37" t="s">
        <v>4</v>
      </c>
      <c r="N38" s="31" t="s">
        <v>5</v>
      </c>
      <c r="O38" s="31" t="s">
        <v>301</v>
      </c>
      <c r="P38" s="31" t="s">
        <v>300</v>
      </c>
      <c r="Q38" s="400"/>
      <c r="R38" s="413"/>
      <c r="S38" s="38" t="s">
        <v>4</v>
      </c>
      <c r="T38" s="30" t="s">
        <v>5</v>
      </c>
      <c r="U38" s="30" t="s">
        <v>301</v>
      </c>
      <c r="V38" s="30" t="s">
        <v>300</v>
      </c>
      <c r="W38" s="402"/>
      <c r="X38" s="407"/>
      <c r="Y38" s="37" t="s">
        <v>4</v>
      </c>
      <c r="Z38" s="31" t="s">
        <v>5</v>
      </c>
      <c r="AA38" s="31" t="s">
        <v>301</v>
      </c>
      <c r="AB38" s="31" t="s">
        <v>300</v>
      </c>
      <c r="AC38" s="400"/>
      <c r="AD38" s="413"/>
      <c r="AE38" s="38" t="s">
        <v>4</v>
      </c>
      <c r="AF38" s="30" t="s">
        <v>5</v>
      </c>
      <c r="AG38" s="30" t="s">
        <v>301</v>
      </c>
      <c r="AH38" s="30" t="s">
        <v>300</v>
      </c>
      <c r="AI38" s="402"/>
      <c r="AJ38" s="407"/>
      <c r="AK38" s="37" t="s">
        <v>4</v>
      </c>
      <c r="AL38" s="31" t="s">
        <v>5</v>
      </c>
      <c r="AM38" s="31" t="s">
        <v>301</v>
      </c>
      <c r="AN38" s="31" t="s">
        <v>300</v>
      </c>
      <c r="AO38" s="400"/>
      <c r="AP38" s="413"/>
    </row>
    <row r="39" spans="1:44" ht="26.15" customHeight="1" x14ac:dyDescent="0.25">
      <c r="A39" s="42" t="s">
        <v>19</v>
      </c>
      <c r="B39" s="15" t="s">
        <v>216</v>
      </c>
      <c r="C39" s="16" t="s">
        <v>193</v>
      </c>
      <c r="D39" s="29">
        <f t="shared" ref="D39:D44" si="8">SUM(G39:J39, M39:P39, S39:V39,Y39:AB39,AE39:AH39,AK39:AN39)</f>
        <v>36</v>
      </c>
      <c r="E39" s="18">
        <f t="shared" ref="E39:E44" si="9">L39+R39+X39+AD39+AJ39+AP39</f>
        <v>3</v>
      </c>
      <c r="F39" s="29" t="s">
        <v>75</v>
      </c>
      <c r="G39" s="18"/>
      <c r="H39" s="18"/>
      <c r="I39" s="18"/>
      <c r="J39" s="18"/>
      <c r="K39" s="18"/>
      <c r="L39" s="18"/>
      <c r="M39" s="37"/>
      <c r="N39" s="37"/>
      <c r="O39" s="35"/>
      <c r="P39" s="37">
        <v>36</v>
      </c>
      <c r="Q39" s="37" t="s">
        <v>75</v>
      </c>
      <c r="R39" s="37">
        <v>3</v>
      </c>
      <c r="S39" s="18"/>
      <c r="T39" s="18"/>
      <c r="U39" s="18"/>
      <c r="V39" s="18"/>
      <c r="W39" s="18"/>
      <c r="X39" s="18"/>
      <c r="Y39" s="37"/>
      <c r="Z39" s="37"/>
      <c r="AA39" s="37"/>
      <c r="AB39" s="37"/>
      <c r="AC39" s="20"/>
      <c r="AD39" s="20"/>
      <c r="AE39" s="18"/>
      <c r="AF39" s="18"/>
      <c r="AG39" s="18"/>
      <c r="AH39" s="18"/>
      <c r="AI39" s="18"/>
      <c r="AJ39" s="18"/>
      <c r="AK39" s="20"/>
      <c r="AL39" s="37"/>
      <c r="AM39" s="37"/>
      <c r="AN39" s="37"/>
      <c r="AO39" s="37"/>
      <c r="AP39" s="37"/>
    </row>
    <row r="40" spans="1:44" ht="26.15" customHeight="1" x14ac:dyDescent="0.25">
      <c r="A40" s="42" t="s">
        <v>20</v>
      </c>
      <c r="B40" s="28" t="s">
        <v>217</v>
      </c>
      <c r="C40" s="16" t="s">
        <v>194</v>
      </c>
      <c r="D40" s="29">
        <f t="shared" si="8"/>
        <v>36</v>
      </c>
      <c r="E40" s="18">
        <f t="shared" si="9"/>
        <v>4</v>
      </c>
      <c r="F40" s="29" t="s">
        <v>75</v>
      </c>
      <c r="G40" s="17"/>
      <c r="H40" s="17"/>
      <c r="I40" s="17"/>
      <c r="J40" s="17"/>
      <c r="K40" s="17"/>
      <c r="L40" s="17"/>
      <c r="M40" s="37"/>
      <c r="N40" s="37"/>
      <c r="O40" s="37"/>
      <c r="P40" s="37"/>
      <c r="Q40" s="37"/>
      <c r="R40" s="37"/>
      <c r="S40" s="18"/>
      <c r="T40" s="18"/>
      <c r="U40" s="34"/>
      <c r="V40" s="18">
        <v>36</v>
      </c>
      <c r="W40" s="18" t="s">
        <v>75</v>
      </c>
      <c r="X40" s="18">
        <v>4</v>
      </c>
      <c r="Y40" s="37"/>
      <c r="Z40" s="37"/>
      <c r="AA40" s="37"/>
      <c r="AB40" s="37"/>
      <c r="AC40" s="20"/>
      <c r="AD40" s="20"/>
      <c r="AE40" s="18"/>
      <c r="AF40" s="18"/>
      <c r="AG40" s="18"/>
      <c r="AH40" s="18"/>
      <c r="AI40" s="18"/>
      <c r="AJ40" s="18"/>
      <c r="AK40" s="20"/>
      <c r="AL40" s="37"/>
      <c r="AM40" s="37"/>
      <c r="AN40" s="37"/>
      <c r="AO40" s="37"/>
      <c r="AP40" s="37"/>
    </row>
    <row r="41" spans="1:44" ht="26.15" customHeight="1" x14ac:dyDescent="0.25">
      <c r="A41" s="42" t="s">
        <v>21</v>
      </c>
      <c r="B41" s="15" t="s">
        <v>218</v>
      </c>
      <c r="C41" s="16" t="s">
        <v>195</v>
      </c>
      <c r="D41" s="29">
        <f t="shared" si="8"/>
        <v>36</v>
      </c>
      <c r="E41" s="18">
        <f t="shared" si="9"/>
        <v>4</v>
      </c>
      <c r="F41" s="29" t="s">
        <v>75</v>
      </c>
      <c r="G41" s="18"/>
      <c r="H41" s="18"/>
      <c r="I41" s="18"/>
      <c r="J41" s="18"/>
      <c r="K41" s="18"/>
      <c r="L41" s="18"/>
      <c r="M41" s="37"/>
      <c r="N41" s="37"/>
      <c r="O41" s="37"/>
      <c r="P41" s="37"/>
      <c r="Q41" s="37"/>
      <c r="R41" s="37"/>
      <c r="S41" s="18"/>
      <c r="T41" s="18"/>
      <c r="U41" s="18"/>
      <c r="V41" s="19"/>
      <c r="W41" s="18"/>
      <c r="X41" s="18"/>
      <c r="Y41" s="37"/>
      <c r="Z41" s="37"/>
      <c r="AA41" s="35"/>
      <c r="AB41" s="37">
        <v>36</v>
      </c>
      <c r="AC41" s="37" t="s">
        <v>75</v>
      </c>
      <c r="AD41" s="20">
        <v>4</v>
      </c>
      <c r="AE41" s="18"/>
      <c r="AF41" s="18"/>
      <c r="AG41" s="18"/>
      <c r="AH41" s="18"/>
      <c r="AI41" s="18"/>
      <c r="AJ41" s="18"/>
      <c r="AK41" s="20"/>
      <c r="AL41" s="37"/>
      <c r="AM41" s="37"/>
      <c r="AN41" s="37"/>
      <c r="AO41" s="37"/>
      <c r="AP41" s="37"/>
    </row>
    <row r="42" spans="1:44" ht="26.15" customHeight="1" x14ac:dyDescent="0.25">
      <c r="A42" s="42" t="s">
        <v>22</v>
      </c>
      <c r="B42" s="15" t="s">
        <v>219</v>
      </c>
      <c r="C42" s="16" t="s">
        <v>196</v>
      </c>
      <c r="D42" s="29">
        <f t="shared" si="8"/>
        <v>36</v>
      </c>
      <c r="E42" s="18">
        <f t="shared" si="9"/>
        <v>5</v>
      </c>
      <c r="F42" s="29" t="s">
        <v>75</v>
      </c>
      <c r="G42" s="18"/>
      <c r="H42" s="18"/>
      <c r="I42" s="18"/>
      <c r="J42" s="18"/>
      <c r="K42" s="18"/>
      <c r="L42" s="18"/>
      <c r="M42" s="37"/>
      <c r="N42" s="37"/>
      <c r="O42" s="37"/>
      <c r="P42" s="37"/>
      <c r="Q42" s="37"/>
      <c r="R42" s="37"/>
      <c r="S42" s="18"/>
      <c r="T42" s="18"/>
      <c r="U42" s="18"/>
      <c r="V42" s="19"/>
      <c r="W42" s="18"/>
      <c r="X42" s="18"/>
      <c r="Y42" s="37"/>
      <c r="Z42" s="37"/>
      <c r="AA42" s="37"/>
      <c r="AB42" s="37"/>
      <c r="AC42" s="20"/>
      <c r="AD42" s="20"/>
      <c r="AE42" s="18"/>
      <c r="AF42" s="18"/>
      <c r="AG42" s="34"/>
      <c r="AH42" s="18">
        <v>36</v>
      </c>
      <c r="AI42" s="18" t="s">
        <v>75</v>
      </c>
      <c r="AJ42" s="18">
        <v>5</v>
      </c>
      <c r="AK42" s="20"/>
      <c r="AL42" s="37"/>
      <c r="AM42" s="37"/>
      <c r="AN42" s="37"/>
      <c r="AO42" s="37"/>
      <c r="AP42" s="37"/>
    </row>
    <row r="43" spans="1:44" ht="26.15" customHeight="1" x14ac:dyDescent="0.25">
      <c r="A43" s="42" t="s">
        <v>23</v>
      </c>
      <c r="B43" s="15" t="s">
        <v>220</v>
      </c>
      <c r="C43" s="16" t="s">
        <v>197</v>
      </c>
      <c r="D43" s="29">
        <f t="shared" si="8"/>
        <v>36</v>
      </c>
      <c r="E43" s="18">
        <f t="shared" si="9"/>
        <v>6</v>
      </c>
      <c r="F43" s="29" t="s">
        <v>75</v>
      </c>
      <c r="G43" s="17"/>
      <c r="H43" s="17"/>
      <c r="I43" s="17"/>
      <c r="J43" s="17"/>
      <c r="K43" s="17"/>
      <c r="L43" s="17"/>
      <c r="M43" s="21"/>
      <c r="N43" s="21"/>
      <c r="O43" s="21"/>
      <c r="P43" s="21"/>
      <c r="Q43" s="21"/>
      <c r="R43" s="21"/>
      <c r="S43" s="18"/>
      <c r="T43" s="18"/>
      <c r="U43" s="18"/>
      <c r="V43" s="18"/>
      <c r="W43" s="18"/>
      <c r="X43" s="18"/>
      <c r="Y43" s="37"/>
      <c r="Z43" s="37"/>
      <c r="AA43" s="37"/>
      <c r="AB43" s="37"/>
      <c r="AC43" s="37"/>
      <c r="AD43" s="37"/>
      <c r="AE43" s="18"/>
      <c r="AF43" s="18"/>
      <c r="AG43" s="18"/>
      <c r="AH43" s="18"/>
      <c r="AI43" s="18"/>
      <c r="AJ43" s="18"/>
      <c r="AK43" s="37"/>
      <c r="AL43" s="37"/>
      <c r="AM43" s="35"/>
      <c r="AN43" s="37">
        <v>36</v>
      </c>
      <c r="AO43" s="37" t="s">
        <v>75</v>
      </c>
      <c r="AP43" s="37">
        <v>6</v>
      </c>
    </row>
    <row r="44" spans="1:44" ht="20.149999999999999" customHeight="1" x14ac:dyDescent="0.25">
      <c r="A44" s="42" t="s">
        <v>24</v>
      </c>
      <c r="B44" s="15" t="s">
        <v>221</v>
      </c>
      <c r="C44" s="16" t="s">
        <v>198</v>
      </c>
      <c r="D44" s="29">
        <f t="shared" si="8"/>
        <v>36</v>
      </c>
      <c r="E44" s="18">
        <f t="shared" si="9"/>
        <v>5</v>
      </c>
      <c r="F44" s="29" t="s">
        <v>75</v>
      </c>
      <c r="G44" s="17"/>
      <c r="H44" s="17"/>
      <c r="I44" s="17"/>
      <c r="J44" s="17"/>
      <c r="K44" s="17"/>
      <c r="L44" s="17"/>
      <c r="M44" s="21"/>
      <c r="N44" s="21"/>
      <c r="O44" s="21"/>
      <c r="P44" s="21"/>
      <c r="Q44" s="21"/>
      <c r="R44" s="21"/>
      <c r="S44" s="18"/>
      <c r="T44" s="18"/>
      <c r="U44" s="18"/>
      <c r="V44" s="18"/>
      <c r="W44" s="18"/>
      <c r="X44" s="18"/>
      <c r="Y44" s="37"/>
      <c r="Z44" s="37"/>
      <c r="AA44" s="37"/>
      <c r="AB44" s="37"/>
      <c r="AC44" s="37"/>
      <c r="AD44" s="37"/>
      <c r="AE44" s="18"/>
      <c r="AF44" s="18"/>
      <c r="AG44" s="18"/>
      <c r="AH44" s="18"/>
      <c r="AI44" s="18"/>
      <c r="AJ44" s="18"/>
      <c r="AK44" s="37"/>
      <c r="AL44" s="37"/>
      <c r="AM44" s="35"/>
      <c r="AN44" s="37">
        <v>36</v>
      </c>
      <c r="AO44" s="37" t="s">
        <v>75</v>
      </c>
      <c r="AP44" s="37">
        <v>5</v>
      </c>
      <c r="AQ44" s="58">
        <f>SUM(G45:K45,M45:P45,S45:W45,Y45:AB45,AE45:AH45,AK45:AN45)</f>
        <v>216</v>
      </c>
      <c r="AR44">
        <f>L45+R45+X45+AD45+AJ45+AP45</f>
        <v>27</v>
      </c>
    </row>
    <row r="45" spans="1:44" ht="20.149999999999999" customHeight="1" x14ac:dyDescent="0.25">
      <c r="A45" s="42"/>
      <c r="B45" s="15"/>
      <c r="C45" s="213" t="s">
        <v>191</v>
      </c>
      <c r="D45" s="194">
        <f t="shared" ref="D45:AP45" si="10">SUM(D39:D44)</f>
        <v>216</v>
      </c>
      <c r="E45" s="194">
        <f t="shared" si="10"/>
        <v>27</v>
      </c>
      <c r="F45" s="203">
        <f t="shared" si="10"/>
        <v>0</v>
      </c>
      <c r="G45" s="237">
        <f t="shared" si="10"/>
        <v>0</v>
      </c>
      <c r="H45" s="237">
        <f t="shared" si="10"/>
        <v>0</v>
      </c>
      <c r="I45" s="237">
        <f t="shared" si="10"/>
        <v>0</v>
      </c>
      <c r="J45" s="237">
        <f t="shared" si="10"/>
        <v>0</v>
      </c>
      <c r="K45" s="237" t="s">
        <v>128</v>
      </c>
      <c r="L45" s="237">
        <f t="shared" si="10"/>
        <v>0</v>
      </c>
      <c r="M45" s="238">
        <f t="shared" si="10"/>
        <v>0</v>
      </c>
      <c r="N45" s="238">
        <f t="shared" si="10"/>
        <v>0</v>
      </c>
      <c r="O45" s="238">
        <f t="shared" si="10"/>
        <v>0</v>
      </c>
      <c r="P45" s="238">
        <f>SUM(P39:P44)</f>
        <v>36</v>
      </c>
      <c r="Q45" s="238" t="s">
        <v>128</v>
      </c>
      <c r="R45" s="238">
        <f t="shared" si="10"/>
        <v>3</v>
      </c>
      <c r="S45" s="19">
        <f t="shared" si="10"/>
        <v>0</v>
      </c>
      <c r="T45" s="19">
        <f t="shared" si="10"/>
        <v>0</v>
      </c>
      <c r="U45" s="237">
        <f t="shared" si="10"/>
        <v>0</v>
      </c>
      <c r="V45" s="19">
        <f t="shared" si="10"/>
        <v>36</v>
      </c>
      <c r="W45" s="19" t="s">
        <v>128</v>
      </c>
      <c r="X45" s="19">
        <f t="shared" si="10"/>
        <v>4</v>
      </c>
      <c r="Y45" s="20">
        <f t="shared" si="10"/>
        <v>0</v>
      </c>
      <c r="Z45" s="20">
        <f t="shared" si="10"/>
        <v>0</v>
      </c>
      <c r="AA45" s="238">
        <f t="shared" si="10"/>
        <v>0</v>
      </c>
      <c r="AB45" s="20">
        <f t="shared" si="10"/>
        <v>36</v>
      </c>
      <c r="AC45" s="20" t="s">
        <v>128</v>
      </c>
      <c r="AD45" s="20">
        <f t="shared" si="10"/>
        <v>4</v>
      </c>
      <c r="AE45" s="19">
        <f t="shared" si="10"/>
        <v>0</v>
      </c>
      <c r="AF45" s="19">
        <f t="shared" si="10"/>
        <v>0</v>
      </c>
      <c r="AG45" s="237">
        <f t="shared" si="10"/>
        <v>0</v>
      </c>
      <c r="AH45" s="19">
        <f t="shared" si="10"/>
        <v>36</v>
      </c>
      <c r="AI45" s="19" t="s">
        <v>128</v>
      </c>
      <c r="AJ45" s="19">
        <f t="shared" si="10"/>
        <v>5</v>
      </c>
      <c r="AK45" s="20">
        <f t="shared" si="10"/>
        <v>0</v>
      </c>
      <c r="AL45" s="20">
        <f t="shared" si="10"/>
        <v>0</v>
      </c>
      <c r="AM45" s="238">
        <f t="shared" si="10"/>
        <v>0</v>
      </c>
      <c r="AN45" s="20">
        <f>SUM(AN39:AN44)</f>
        <v>72</v>
      </c>
      <c r="AO45" s="20" t="s">
        <v>128</v>
      </c>
      <c r="AP45" s="20">
        <f t="shared" si="10"/>
        <v>11</v>
      </c>
    </row>
    <row r="46" spans="1:44" x14ac:dyDescent="0.25">
      <c r="A46" s="14"/>
      <c r="B46" s="455" t="s">
        <v>305</v>
      </c>
      <c r="C46" s="455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8" spans="1:44" x14ac:dyDescent="0.25">
      <c r="B48" t="s">
        <v>267</v>
      </c>
      <c r="K48" s="1"/>
      <c r="Z48" s="1" t="s">
        <v>269</v>
      </c>
      <c r="AA48" s="1"/>
    </row>
    <row r="49" spans="11:27" x14ac:dyDescent="0.25">
      <c r="K49" s="1"/>
      <c r="Z49" s="1" t="s">
        <v>268</v>
      </c>
      <c r="AA49" s="1"/>
    </row>
    <row r="50" spans="11:27" x14ac:dyDescent="0.25">
      <c r="K50" s="1"/>
      <c r="Z50" s="1" t="s">
        <v>547</v>
      </c>
      <c r="AA50" s="1"/>
    </row>
  </sheetData>
  <mergeCells count="103">
    <mergeCell ref="B46:C46"/>
    <mergeCell ref="AD37:AD38"/>
    <mergeCell ref="R37:R38"/>
    <mergeCell ref="S37:V37"/>
    <mergeCell ref="E36:E38"/>
    <mergeCell ref="F36:F38"/>
    <mergeCell ref="A36:A38"/>
    <mergeCell ref="B36:B38"/>
    <mergeCell ref="C36:C38"/>
    <mergeCell ref="D36:D38"/>
    <mergeCell ref="W37:W38"/>
    <mergeCell ref="AP37:AP38"/>
    <mergeCell ref="AK37:AN37"/>
    <mergeCell ref="AO37:AO38"/>
    <mergeCell ref="AE37:AH37"/>
    <mergeCell ref="AI37:AI38"/>
    <mergeCell ref="G36:L36"/>
    <mergeCell ref="M36:R36"/>
    <mergeCell ref="G37:J37"/>
    <mergeCell ref="S36:X36"/>
    <mergeCell ref="Y36:AD36"/>
    <mergeCell ref="K37:K38"/>
    <mergeCell ref="L37:L38"/>
    <mergeCell ref="M37:P37"/>
    <mergeCell ref="Q37:Q38"/>
    <mergeCell ref="S22:V22"/>
    <mergeCell ref="Y22:AB22"/>
    <mergeCell ref="AE22:AH22"/>
    <mergeCell ref="AK22:AN22"/>
    <mergeCell ref="W4:W5"/>
    <mergeCell ref="AI4:AI5"/>
    <mergeCell ref="X4:X5"/>
    <mergeCell ref="AK36:AP36"/>
    <mergeCell ref="X37:X38"/>
    <mergeCell ref="Y37:AB37"/>
    <mergeCell ref="AC37:AC38"/>
    <mergeCell ref="AJ37:AJ38"/>
    <mergeCell ref="AE36:AJ36"/>
    <mergeCell ref="AK25:AP25"/>
    <mergeCell ref="AJ26:AJ27"/>
    <mergeCell ref="AK26:AN26"/>
    <mergeCell ref="AO26:AO27"/>
    <mergeCell ref="AP26:AP27"/>
    <mergeCell ref="AE25:AJ25"/>
    <mergeCell ref="AE26:AH26"/>
    <mergeCell ref="AI26:AI27"/>
    <mergeCell ref="B25:B27"/>
    <mergeCell ref="C25:C27"/>
    <mergeCell ref="Q26:Q27"/>
    <mergeCell ref="Y25:AD25"/>
    <mergeCell ref="G26:J26"/>
    <mergeCell ref="K26:K27"/>
    <mergeCell ref="L26:L27"/>
    <mergeCell ref="M26:P26"/>
    <mergeCell ref="Y26:AB26"/>
    <mergeCell ref="AC26:AC27"/>
    <mergeCell ref="AD26:AD27"/>
    <mergeCell ref="X26:X27"/>
    <mergeCell ref="S26:V26"/>
    <mergeCell ref="W26:W27"/>
    <mergeCell ref="S25:X25"/>
    <mergeCell ref="A1:AP1"/>
    <mergeCell ref="AP4:AP5"/>
    <mergeCell ref="AJ4:AJ5"/>
    <mergeCell ref="AE4:AH4"/>
    <mergeCell ref="AC4:AC5"/>
    <mergeCell ref="AD4:AD5"/>
    <mergeCell ref="AK4:AN4"/>
    <mergeCell ref="AO4:AO5"/>
    <mergeCell ref="S3:X3"/>
    <mergeCell ref="AE3:AJ3"/>
    <mergeCell ref="A2:B2"/>
    <mergeCell ref="B3:B5"/>
    <mergeCell ref="R4:R5"/>
    <mergeCell ref="C3:C5"/>
    <mergeCell ref="D3:D5"/>
    <mergeCell ref="E3:E5"/>
    <mergeCell ref="F3:F5"/>
    <mergeCell ref="S4:V4"/>
    <mergeCell ref="M4:P4"/>
    <mergeCell ref="K4:K5"/>
    <mergeCell ref="AK3:AP3"/>
    <mergeCell ref="Y3:AD3"/>
    <mergeCell ref="Y4:AB4"/>
    <mergeCell ref="G4:J4"/>
    <mergeCell ref="A3:A5"/>
    <mergeCell ref="G3:L3"/>
    <mergeCell ref="L4:L5"/>
    <mergeCell ref="Q4:Q5"/>
    <mergeCell ref="F25:F27"/>
    <mergeCell ref="M25:R25"/>
    <mergeCell ref="G22:J22"/>
    <mergeCell ref="M3:R3"/>
    <mergeCell ref="A25:A27"/>
    <mergeCell ref="G25:L25"/>
    <mergeCell ref="D25:D27"/>
    <mergeCell ref="E25:E27"/>
    <mergeCell ref="R26:R27"/>
    <mergeCell ref="M22:P22"/>
    <mergeCell ref="A21:C22"/>
    <mergeCell ref="D21:D22"/>
    <mergeCell ref="E21:E22"/>
    <mergeCell ref="F21:F22"/>
  </mergeCells>
  <phoneticPr fontId="9" type="noConversion"/>
  <conditionalFormatting sqref="E29 E6:E14 E16:E19">
    <cfRule type="cellIs" priority="21" stopIfTrue="1" operator="notEqual">
      <formula>C8</formula>
    </cfRule>
  </conditionalFormatting>
  <conditionalFormatting sqref="E13:E14 E16:E19">
    <cfRule type="cellIs" priority="32" stopIfTrue="1" operator="notEqual">
      <formula>C13</formula>
    </cfRule>
  </conditionalFormatting>
  <conditionalFormatting sqref="E11:E12 E16">
    <cfRule type="cellIs" priority="31" stopIfTrue="1" operator="notEqual">
      <formula>#REF!</formula>
    </cfRule>
  </conditionalFormatting>
  <conditionalFormatting sqref="E9">
    <cfRule type="cellIs" priority="29" stopIfTrue="1" operator="notEqual">
      <formula>C9</formula>
    </cfRule>
  </conditionalFormatting>
  <conditionalFormatting sqref="E8">
    <cfRule type="cellIs" priority="28" stopIfTrue="1" operator="notEqual">
      <formula>C9</formula>
    </cfRule>
  </conditionalFormatting>
  <conditionalFormatting sqref="E18:E19">
    <cfRule type="cellIs" priority="27" stopIfTrue="1" operator="notEqual">
      <formula>#REF!</formula>
    </cfRule>
  </conditionalFormatting>
  <conditionalFormatting sqref="E30">
    <cfRule type="cellIs" priority="25" stopIfTrue="1" operator="notEqual">
      <formula>C30</formula>
    </cfRule>
  </conditionalFormatting>
  <conditionalFormatting sqref="E33 E39:E41">
    <cfRule type="cellIs" priority="24" stopIfTrue="1" operator="notEqual">
      <formula>H3</formula>
    </cfRule>
  </conditionalFormatting>
  <conditionalFormatting sqref="E28:E33">
    <cfRule type="cellIs" priority="23" stopIfTrue="1" operator="notEqual">
      <formula>C29</formula>
    </cfRule>
  </conditionalFormatting>
  <conditionalFormatting sqref="E31">
    <cfRule type="cellIs" priority="22" stopIfTrue="1" operator="notEqual">
      <formula>C31</formula>
    </cfRule>
  </conditionalFormatting>
  <conditionalFormatting sqref="E44">
    <cfRule type="cellIs" priority="20" stopIfTrue="1" operator="notEqual">
      <formula>H16</formula>
    </cfRule>
  </conditionalFormatting>
  <conditionalFormatting sqref="E41">
    <cfRule type="cellIs" priority="19" stopIfTrue="1" operator="notEqual">
      <formula>C41</formula>
    </cfRule>
  </conditionalFormatting>
  <conditionalFormatting sqref="E39:E44">
    <cfRule type="cellIs" priority="18" stopIfTrue="1" operator="notEqual">
      <formula>C40</formula>
    </cfRule>
  </conditionalFormatting>
  <conditionalFormatting sqref="E42">
    <cfRule type="cellIs" priority="17" stopIfTrue="1" operator="notEqual">
      <formula>C42</formula>
    </cfRule>
  </conditionalFormatting>
  <conditionalFormatting sqref="E40">
    <cfRule type="cellIs" priority="16" stopIfTrue="1" operator="notEqual">
      <formula>C42</formula>
    </cfRule>
  </conditionalFormatting>
  <conditionalFormatting sqref="E20:F20">
    <cfRule type="cellIs" priority="15" stopIfTrue="1" operator="notEqual">
      <formula>C11</formula>
    </cfRule>
  </conditionalFormatting>
  <conditionalFormatting sqref="E34">
    <cfRule type="cellIs" priority="14" stopIfTrue="1" operator="notEqual">
      <formula>C36</formula>
    </cfRule>
  </conditionalFormatting>
  <conditionalFormatting sqref="E14">
    <cfRule type="cellIs" priority="33" stopIfTrue="1" operator="notEqual">
      <formula>#REF!</formula>
    </cfRule>
  </conditionalFormatting>
  <conditionalFormatting sqref="E6:E12">
    <cfRule type="cellIs" priority="12" stopIfTrue="1" operator="notEqual">
      <formula>C6</formula>
    </cfRule>
  </conditionalFormatting>
  <conditionalFormatting sqref="E28:E33">
    <cfRule type="cellIs" priority="11" stopIfTrue="1" operator="notEqual">
      <formula>C30</formula>
    </cfRule>
  </conditionalFormatting>
  <conditionalFormatting sqref="E28:E33">
    <cfRule type="cellIs" priority="10" stopIfTrue="1" operator="notEqual">
      <formula>#REF!</formula>
    </cfRule>
  </conditionalFormatting>
  <conditionalFormatting sqref="E28:E33">
    <cfRule type="cellIs" priority="9" stopIfTrue="1" operator="notEqual">
      <formula>C28</formula>
    </cfRule>
  </conditionalFormatting>
  <conditionalFormatting sqref="E39:E44">
    <cfRule type="cellIs" priority="7" stopIfTrue="1" operator="notEqual">
      <formula>C40</formula>
    </cfRule>
  </conditionalFormatting>
  <conditionalFormatting sqref="E39:E44">
    <cfRule type="cellIs" priority="6" stopIfTrue="1" operator="notEqual">
      <formula>C41</formula>
    </cfRule>
  </conditionalFormatting>
  <conditionalFormatting sqref="E39:E44">
    <cfRule type="cellIs" priority="5" stopIfTrue="1" operator="notEqual">
      <formula>#REF!</formula>
    </cfRule>
  </conditionalFormatting>
  <conditionalFormatting sqref="E39:E44">
    <cfRule type="cellIs" priority="4" stopIfTrue="1" operator="notEqual">
      <formula>C39</formula>
    </cfRule>
  </conditionalFormatting>
  <conditionalFormatting sqref="E45">
    <cfRule type="cellIs" priority="498" stopIfTrue="1" operator="notEqual">
      <formula>#REF!</formula>
    </cfRule>
  </conditionalFormatting>
  <conditionalFormatting sqref="E42:E43">
    <cfRule type="cellIs" priority="514" stopIfTrue="1" operator="notEqual">
      <formula>H13</formula>
    </cfRule>
  </conditionalFormatting>
  <conditionalFormatting sqref="E15">
    <cfRule type="cellIs" priority="1" stopIfTrue="1" operator="notEqual">
      <formula>C15</formula>
    </cfRule>
  </conditionalFormatting>
  <conditionalFormatting sqref="E15">
    <cfRule type="cellIs" priority="2" stopIfTrue="1" operator="notEqual">
      <formula>#REF!</formula>
    </cfRule>
  </conditionalFormatting>
  <conditionalFormatting sqref="E15">
    <cfRule type="cellIs" priority="3" stopIfTrue="1" operator="notEqual">
      <formula>C18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45" firstPageNumber="5" fitToHeight="0" orientation="landscape" r:id="rId1"/>
  <headerFooter alignWithMargins="0">
    <oddHeader>&amp;LKIERUNEK: PEDAGOGIKA&amp;C&amp;"Arial,Pogrubiony"&amp;12P L A N   S T U D I Ó W    N I E S T A C J O N A R N Y C H&amp;R&amp;"Arial,Kursywa"Rekrutacja w roku akademickim 2017/2018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Q54"/>
  <sheetViews>
    <sheetView tabSelected="1" topLeftCell="A36" zoomScale="90" zoomScaleNormal="90" zoomScaleSheetLayoutView="87" zoomScalePageLayoutView="70" workbookViewId="0">
      <selection activeCell="L51" sqref="L51"/>
    </sheetView>
  </sheetViews>
  <sheetFormatPr defaultColWidth="8.81640625" defaultRowHeight="10.5" x14ac:dyDescent="0.25"/>
  <cols>
    <col min="1" max="1" width="4.1796875" style="58" customWidth="1"/>
    <col min="2" max="2" width="21.81640625" style="59" customWidth="1"/>
    <col min="3" max="3" width="45.26953125" style="59" customWidth="1"/>
    <col min="4" max="5" width="5.81640625" style="58" customWidth="1"/>
    <col min="6" max="6" width="8.81640625" style="58"/>
    <col min="7" max="10" width="4.453125" style="58" customWidth="1"/>
    <col min="11" max="11" width="8" style="58" customWidth="1"/>
    <col min="12" max="12" width="4.54296875" style="58" customWidth="1"/>
    <col min="13" max="16" width="4.453125" style="58" customWidth="1"/>
    <col min="17" max="17" width="8" style="58" customWidth="1"/>
    <col min="18" max="18" width="4.54296875" style="58" customWidth="1"/>
    <col min="19" max="22" width="4.453125" style="58" customWidth="1"/>
    <col min="23" max="23" width="8" style="58" customWidth="1"/>
    <col min="24" max="24" width="4.54296875" style="58" customWidth="1"/>
    <col min="25" max="26" width="4.453125" style="58" customWidth="1"/>
    <col min="27" max="27" width="5" style="58" customWidth="1"/>
    <col min="28" max="28" width="4.453125" style="58" customWidth="1"/>
    <col min="29" max="29" width="8" style="58" customWidth="1"/>
    <col min="30" max="30" width="4.54296875" style="58" customWidth="1"/>
    <col min="31" max="34" width="4.453125" style="58" customWidth="1"/>
    <col min="35" max="35" width="8" style="58" customWidth="1"/>
    <col min="36" max="36" width="4.54296875" style="58" customWidth="1"/>
    <col min="37" max="40" width="4.453125" style="58" customWidth="1"/>
    <col min="41" max="41" width="8" style="58" customWidth="1"/>
    <col min="42" max="42" width="4.54296875" style="58" customWidth="1"/>
    <col min="43" max="16384" width="8.81640625" style="58"/>
  </cols>
  <sheetData>
    <row r="1" spans="1:43" ht="23.25" customHeight="1" thickBot="1" x14ac:dyDescent="0.4">
      <c r="A1" s="445" t="s">
        <v>357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</row>
    <row r="2" spans="1:43" ht="15.65" customHeight="1" thickTop="1" x14ac:dyDescent="0.3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</row>
    <row r="3" spans="1:43" ht="11.15" customHeight="1" x14ac:dyDescent="0.25">
      <c r="A3" s="402" t="s">
        <v>0</v>
      </c>
      <c r="B3" s="404" t="s">
        <v>1</v>
      </c>
      <c r="C3" s="402" t="s">
        <v>2</v>
      </c>
      <c r="D3" s="407" t="s">
        <v>51</v>
      </c>
      <c r="E3" s="407" t="s">
        <v>3</v>
      </c>
      <c r="F3" s="402" t="s">
        <v>52</v>
      </c>
      <c r="G3" s="404" t="s">
        <v>54</v>
      </c>
      <c r="H3" s="404"/>
      <c r="I3" s="404"/>
      <c r="J3" s="404"/>
      <c r="K3" s="404"/>
      <c r="L3" s="404"/>
      <c r="M3" s="406" t="s">
        <v>55</v>
      </c>
      <c r="N3" s="406"/>
      <c r="O3" s="406"/>
      <c r="P3" s="406"/>
      <c r="Q3" s="406"/>
      <c r="R3" s="406"/>
      <c r="S3" s="404" t="s">
        <v>56</v>
      </c>
      <c r="T3" s="404"/>
      <c r="U3" s="404"/>
      <c r="V3" s="404"/>
      <c r="W3" s="404"/>
      <c r="X3" s="404"/>
      <c r="Y3" s="406" t="s">
        <v>57</v>
      </c>
      <c r="Z3" s="406"/>
      <c r="AA3" s="406"/>
      <c r="AB3" s="406"/>
      <c r="AC3" s="406"/>
      <c r="AD3" s="406"/>
      <c r="AE3" s="404" t="s">
        <v>58</v>
      </c>
      <c r="AF3" s="404"/>
      <c r="AG3" s="404"/>
      <c r="AH3" s="404"/>
      <c r="AI3" s="404"/>
      <c r="AJ3" s="404"/>
      <c r="AK3" s="406" t="s">
        <v>59</v>
      </c>
      <c r="AL3" s="406"/>
      <c r="AM3" s="406"/>
      <c r="AN3" s="406"/>
      <c r="AO3" s="406"/>
      <c r="AP3" s="406"/>
    </row>
    <row r="4" spans="1:43" ht="10.5" customHeight="1" x14ac:dyDescent="0.25">
      <c r="A4" s="402"/>
      <c r="B4" s="404"/>
      <c r="C4" s="402"/>
      <c r="D4" s="407"/>
      <c r="E4" s="407"/>
      <c r="F4" s="402"/>
      <c r="G4" s="402" t="s">
        <v>53</v>
      </c>
      <c r="H4" s="402"/>
      <c r="I4" s="402"/>
      <c r="J4" s="402"/>
      <c r="K4" s="402" t="s">
        <v>52</v>
      </c>
      <c r="L4" s="407" t="s">
        <v>3</v>
      </c>
      <c r="M4" s="400" t="s">
        <v>53</v>
      </c>
      <c r="N4" s="400"/>
      <c r="O4" s="400"/>
      <c r="P4" s="400"/>
      <c r="Q4" s="400" t="s">
        <v>52</v>
      </c>
      <c r="R4" s="413" t="s">
        <v>3</v>
      </c>
      <c r="S4" s="402" t="s">
        <v>53</v>
      </c>
      <c r="T4" s="402"/>
      <c r="U4" s="402"/>
      <c r="V4" s="402"/>
      <c r="W4" s="402" t="s">
        <v>52</v>
      </c>
      <c r="X4" s="407" t="s">
        <v>3</v>
      </c>
      <c r="Y4" s="400" t="s">
        <v>53</v>
      </c>
      <c r="Z4" s="400"/>
      <c r="AA4" s="400"/>
      <c r="AB4" s="400"/>
      <c r="AC4" s="400" t="s">
        <v>52</v>
      </c>
      <c r="AD4" s="413" t="s">
        <v>3</v>
      </c>
      <c r="AE4" s="402" t="s">
        <v>53</v>
      </c>
      <c r="AF4" s="402"/>
      <c r="AG4" s="402"/>
      <c r="AH4" s="402"/>
      <c r="AI4" s="402" t="s">
        <v>52</v>
      </c>
      <c r="AJ4" s="407" t="s">
        <v>3</v>
      </c>
      <c r="AK4" s="400" t="s">
        <v>53</v>
      </c>
      <c r="AL4" s="400"/>
      <c r="AM4" s="400"/>
      <c r="AN4" s="400"/>
      <c r="AO4" s="400" t="s">
        <v>52</v>
      </c>
      <c r="AP4" s="413" t="s">
        <v>3</v>
      </c>
    </row>
    <row r="5" spans="1:43" ht="20.149999999999999" customHeight="1" x14ac:dyDescent="0.25">
      <c r="A5" s="402"/>
      <c r="B5" s="404"/>
      <c r="C5" s="402"/>
      <c r="D5" s="407"/>
      <c r="E5" s="407" t="s">
        <v>3</v>
      </c>
      <c r="F5" s="402" t="s">
        <v>52</v>
      </c>
      <c r="G5" s="38" t="s">
        <v>4</v>
      </c>
      <c r="H5" s="30" t="s">
        <v>5</v>
      </c>
      <c r="I5" s="30" t="s">
        <v>301</v>
      </c>
      <c r="J5" s="30" t="s">
        <v>300</v>
      </c>
      <c r="K5" s="402"/>
      <c r="L5" s="407"/>
      <c r="M5" s="37" t="s">
        <v>4</v>
      </c>
      <c r="N5" s="31" t="s">
        <v>5</v>
      </c>
      <c r="O5" s="31" t="s">
        <v>301</v>
      </c>
      <c r="P5" s="31" t="s">
        <v>300</v>
      </c>
      <c r="Q5" s="400"/>
      <c r="R5" s="413"/>
      <c r="S5" s="38" t="s">
        <v>4</v>
      </c>
      <c r="T5" s="30" t="s">
        <v>5</v>
      </c>
      <c r="U5" s="30" t="s">
        <v>301</v>
      </c>
      <c r="V5" s="30" t="s">
        <v>300</v>
      </c>
      <c r="W5" s="402"/>
      <c r="X5" s="407"/>
      <c r="Y5" s="37" t="s">
        <v>4</v>
      </c>
      <c r="Z5" s="31" t="s">
        <v>5</v>
      </c>
      <c r="AA5" s="31" t="s">
        <v>301</v>
      </c>
      <c r="AB5" s="31" t="s">
        <v>300</v>
      </c>
      <c r="AC5" s="400"/>
      <c r="AD5" s="413"/>
      <c r="AE5" s="38" t="s">
        <v>4</v>
      </c>
      <c r="AF5" s="30" t="s">
        <v>5</v>
      </c>
      <c r="AG5" s="30" t="s">
        <v>301</v>
      </c>
      <c r="AH5" s="30" t="s">
        <v>300</v>
      </c>
      <c r="AI5" s="402"/>
      <c r="AJ5" s="407"/>
      <c r="AK5" s="37" t="s">
        <v>4</v>
      </c>
      <c r="AL5" s="31" t="s">
        <v>5</v>
      </c>
      <c r="AM5" s="31" t="s">
        <v>301</v>
      </c>
      <c r="AN5" s="31" t="s">
        <v>300</v>
      </c>
      <c r="AO5" s="400"/>
      <c r="AP5" s="413"/>
      <c r="AQ5" s="58" t="s">
        <v>493</v>
      </c>
    </row>
    <row r="6" spans="1:43" ht="22.5" customHeight="1" x14ac:dyDescent="0.25">
      <c r="A6" s="464" t="s">
        <v>488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464"/>
      <c r="AI6" s="464"/>
      <c r="AJ6" s="464"/>
      <c r="AK6" s="464"/>
      <c r="AL6" s="464"/>
      <c r="AM6" s="464"/>
      <c r="AN6" s="464"/>
      <c r="AO6" s="464"/>
      <c r="AP6" s="464"/>
    </row>
    <row r="7" spans="1:43" ht="32.5" customHeight="1" x14ac:dyDescent="0.25">
      <c r="A7" s="141" t="s">
        <v>6</v>
      </c>
      <c r="B7" s="150" t="s">
        <v>459</v>
      </c>
      <c r="C7" s="101" t="s">
        <v>316</v>
      </c>
      <c r="D7" s="29">
        <f t="shared" ref="D7:D37" si="0">SUM(G7:J7, M7:P7, S7:V7,Y7:AB7,AE7:AH7,AK7:AN7)</f>
        <v>9</v>
      </c>
      <c r="E7" s="18">
        <f t="shared" ref="E7:E37" si="1">L7+R7+X7+AD7+AJ7+AP7</f>
        <v>1</v>
      </c>
      <c r="F7" s="40" t="s">
        <v>75</v>
      </c>
      <c r="G7" s="40"/>
      <c r="H7" s="40"/>
      <c r="I7" s="40">
        <v>9</v>
      </c>
      <c r="J7" s="40"/>
      <c r="K7" s="40" t="s">
        <v>75</v>
      </c>
      <c r="L7" s="40">
        <v>1</v>
      </c>
      <c r="M7" s="198"/>
      <c r="N7" s="198"/>
      <c r="O7" s="198"/>
      <c r="P7" s="198"/>
      <c r="Q7" s="198"/>
      <c r="R7" s="198"/>
      <c r="S7" s="40"/>
      <c r="T7" s="40"/>
      <c r="U7" s="40"/>
      <c r="V7" s="40"/>
      <c r="W7" s="40"/>
      <c r="X7" s="40"/>
      <c r="Y7" s="198"/>
      <c r="Z7" s="198"/>
      <c r="AA7" s="198"/>
      <c r="AB7" s="198"/>
      <c r="AC7" s="198"/>
      <c r="AD7" s="198"/>
      <c r="AE7" s="40"/>
      <c r="AF7" s="40"/>
      <c r="AG7" s="40"/>
      <c r="AH7" s="40"/>
      <c r="AI7" s="40"/>
      <c r="AJ7" s="40"/>
      <c r="AK7" s="198"/>
      <c r="AL7" s="198"/>
      <c r="AM7" s="198"/>
      <c r="AN7" s="198"/>
      <c r="AO7" s="198"/>
      <c r="AP7" s="198"/>
    </row>
    <row r="8" spans="1:43" ht="17.5" customHeight="1" x14ac:dyDescent="0.25">
      <c r="A8" s="141" t="s">
        <v>7</v>
      </c>
      <c r="B8" s="150" t="s">
        <v>460</v>
      </c>
      <c r="C8" s="101" t="s">
        <v>87</v>
      </c>
      <c r="D8" s="29">
        <f t="shared" si="0"/>
        <v>27</v>
      </c>
      <c r="E8" s="18">
        <f t="shared" si="1"/>
        <v>3</v>
      </c>
      <c r="F8" s="40" t="s">
        <v>85</v>
      </c>
      <c r="G8" s="40">
        <v>9</v>
      </c>
      <c r="H8" s="40"/>
      <c r="I8" s="40">
        <v>18</v>
      </c>
      <c r="J8" s="40"/>
      <c r="K8" s="40" t="s">
        <v>85</v>
      </c>
      <c r="L8" s="40">
        <v>3</v>
      </c>
      <c r="M8" s="198"/>
      <c r="N8" s="198"/>
      <c r="O8" s="198"/>
      <c r="P8" s="198"/>
      <c r="Q8" s="198"/>
      <c r="R8" s="198"/>
      <c r="S8" s="40"/>
      <c r="T8" s="40"/>
      <c r="U8" s="40"/>
      <c r="V8" s="40"/>
      <c r="W8" s="40"/>
      <c r="X8" s="40"/>
      <c r="Y8" s="198"/>
      <c r="Z8" s="198"/>
      <c r="AA8" s="198"/>
      <c r="AB8" s="198"/>
      <c r="AC8" s="198"/>
      <c r="AD8" s="198"/>
      <c r="AE8" s="40"/>
      <c r="AF8" s="40"/>
      <c r="AG8" s="40"/>
      <c r="AH8" s="40"/>
      <c r="AI8" s="40"/>
      <c r="AJ8" s="40"/>
      <c r="AK8" s="198"/>
      <c r="AL8" s="198"/>
      <c r="AM8" s="198"/>
      <c r="AN8" s="198"/>
      <c r="AO8" s="198"/>
      <c r="AP8" s="198"/>
    </row>
    <row r="9" spans="1:43" ht="17.5" customHeight="1" x14ac:dyDescent="0.25">
      <c r="A9" s="141" t="s">
        <v>12</v>
      </c>
      <c r="B9" s="150" t="s">
        <v>418</v>
      </c>
      <c r="C9" s="101" t="s">
        <v>77</v>
      </c>
      <c r="D9" s="29">
        <f>SUM(G9:J9, M9:P9, S9:V9,Y9:AB9,AE9:AH9,AK9:AN9)</f>
        <v>18</v>
      </c>
      <c r="E9" s="18">
        <f>L9+R9+X9+AD9+AJ9+AP9</f>
        <v>2</v>
      </c>
      <c r="F9" s="40" t="s">
        <v>75</v>
      </c>
      <c r="G9" s="40"/>
      <c r="H9" s="40"/>
      <c r="I9" s="40">
        <v>18</v>
      </c>
      <c r="J9" s="40"/>
      <c r="K9" s="40" t="s">
        <v>75</v>
      </c>
      <c r="L9" s="40">
        <v>2</v>
      </c>
      <c r="M9" s="198"/>
      <c r="N9" s="198"/>
      <c r="O9" s="198"/>
      <c r="P9" s="198"/>
      <c r="Q9" s="198"/>
      <c r="R9" s="198"/>
      <c r="S9" s="40"/>
      <c r="T9" s="40"/>
      <c r="U9" s="40"/>
      <c r="V9" s="40"/>
      <c r="W9" s="40"/>
      <c r="X9" s="40"/>
      <c r="Y9" s="198"/>
      <c r="Z9" s="198"/>
      <c r="AA9" s="198"/>
      <c r="AB9" s="198"/>
      <c r="AC9" s="198"/>
      <c r="AD9" s="198"/>
      <c r="AE9" s="40"/>
      <c r="AF9" s="40"/>
      <c r="AG9" s="40"/>
      <c r="AH9" s="40"/>
      <c r="AI9" s="40"/>
      <c r="AJ9" s="40"/>
      <c r="AK9" s="198"/>
      <c r="AL9" s="198"/>
      <c r="AM9" s="198"/>
      <c r="AN9" s="198"/>
      <c r="AO9" s="198"/>
      <c r="AP9" s="198"/>
    </row>
    <row r="10" spans="1:43" ht="17.5" customHeight="1" x14ac:dyDescent="0.25">
      <c r="A10" s="141" t="s">
        <v>8</v>
      </c>
      <c r="B10" s="150" t="s">
        <v>461</v>
      </c>
      <c r="C10" s="101" t="s">
        <v>307</v>
      </c>
      <c r="D10" s="29">
        <f t="shared" si="0"/>
        <v>18</v>
      </c>
      <c r="E10" s="18">
        <f t="shared" si="1"/>
        <v>3</v>
      </c>
      <c r="F10" s="40" t="s">
        <v>76</v>
      </c>
      <c r="G10" s="40"/>
      <c r="H10" s="40"/>
      <c r="I10" s="40"/>
      <c r="J10" s="40"/>
      <c r="K10" s="40"/>
      <c r="L10" s="40"/>
      <c r="M10" s="198">
        <v>9</v>
      </c>
      <c r="N10" s="198"/>
      <c r="O10" s="198">
        <v>9</v>
      </c>
      <c r="P10" s="198"/>
      <c r="Q10" s="198" t="s">
        <v>76</v>
      </c>
      <c r="R10" s="198">
        <v>3</v>
      </c>
      <c r="S10" s="40"/>
      <c r="T10" s="40"/>
      <c r="U10" s="40"/>
      <c r="V10" s="40"/>
      <c r="W10" s="40"/>
      <c r="X10" s="40"/>
      <c r="Y10" s="198"/>
      <c r="Z10" s="198"/>
      <c r="AA10" s="198"/>
      <c r="AB10" s="198"/>
      <c r="AC10" s="198"/>
      <c r="AD10" s="198"/>
      <c r="AE10" s="40"/>
      <c r="AF10" s="40"/>
      <c r="AG10" s="40"/>
      <c r="AH10" s="40"/>
      <c r="AI10" s="40"/>
      <c r="AJ10" s="40"/>
      <c r="AK10" s="198"/>
      <c r="AL10" s="198"/>
      <c r="AM10" s="198"/>
      <c r="AN10" s="198"/>
      <c r="AO10" s="198"/>
      <c r="AP10" s="198"/>
    </row>
    <row r="11" spans="1:43" ht="17.5" customHeight="1" x14ac:dyDescent="0.25">
      <c r="A11" s="141" t="s">
        <v>9</v>
      </c>
      <c r="B11" s="150" t="s">
        <v>462</v>
      </c>
      <c r="C11" s="101" t="s">
        <v>308</v>
      </c>
      <c r="D11" s="29">
        <f t="shared" si="0"/>
        <v>27</v>
      </c>
      <c r="E11" s="18">
        <f t="shared" si="1"/>
        <v>2</v>
      </c>
      <c r="F11" s="40" t="s">
        <v>85</v>
      </c>
      <c r="G11" s="40"/>
      <c r="H11" s="40"/>
      <c r="I11" s="40"/>
      <c r="J11" s="40"/>
      <c r="K11" s="40"/>
      <c r="L11" s="40"/>
      <c r="M11" s="198">
        <v>9</v>
      </c>
      <c r="N11" s="198"/>
      <c r="O11" s="198">
        <v>18</v>
      </c>
      <c r="P11" s="198"/>
      <c r="Q11" s="198" t="s">
        <v>85</v>
      </c>
      <c r="R11" s="198">
        <v>2</v>
      </c>
      <c r="S11" s="40"/>
      <c r="T11" s="40"/>
      <c r="U11" s="40"/>
      <c r="V11" s="40"/>
      <c r="W11" s="40"/>
      <c r="X11" s="40"/>
      <c r="Y11" s="198"/>
      <c r="Z11" s="198"/>
      <c r="AA11" s="198"/>
      <c r="AB11" s="198"/>
      <c r="AC11" s="198"/>
      <c r="AD11" s="198"/>
      <c r="AE11" s="40"/>
      <c r="AF11" s="40"/>
      <c r="AG11" s="40"/>
      <c r="AH11" s="40"/>
      <c r="AI11" s="40"/>
      <c r="AJ11" s="40"/>
      <c r="AK11" s="198"/>
      <c r="AL11" s="198"/>
      <c r="AM11" s="198"/>
      <c r="AN11" s="198"/>
      <c r="AO11" s="198"/>
      <c r="AP11" s="198"/>
    </row>
    <row r="12" spans="1:43" ht="17.5" customHeight="1" x14ac:dyDescent="0.25">
      <c r="A12" s="141" t="s">
        <v>10</v>
      </c>
      <c r="B12" s="150" t="s">
        <v>463</v>
      </c>
      <c r="C12" s="101" t="s">
        <v>309</v>
      </c>
      <c r="D12" s="29">
        <f t="shared" si="0"/>
        <v>27</v>
      </c>
      <c r="E12" s="18">
        <f t="shared" si="1"/>
        <v>2</v>
      </c>
      <c r="F12" s="40" t="s">
        <v>85</v>
      </c>
      <c r="G12" s="40"/>
      <c r="H12" s="40"/>
      <c r="I12" s="40"/>
      <c r="J12" s="40"/>
      <c r="K12" s="40"/>
      <c r="L12" s="40"/>
      <c r="M12" s="198">
        <v>9</v>
      </c>
      <c r="N12" s="198"/>
      <c r="O12" s="198">
        <v>18</v>
      </c>
      <c r="P12" s="198"/>
      <c r="Q12" s="198" t="s">
        <v>85</v>
      </c>
      <c r="R12" s="198">
        <v>2</v>
      </c>
      <c r="S12" s="40"/>
      <c r="T12" s="40"/>
      <c r="U12" s="40"/>
      <c r="V12" s="40"/>
      <c r="W12" s="40"/>
      <c r="X12" s="40"/>
      <c r="Y12" s="198"/>
      <c r="Z12" s="198"/>
      <c r="AA12" s="198"/>
      <c r="AB12" s="198"/>
      <c r="AC12" s="198"/>
      <c r="AD12" s="198"/>
      <c r="AE12" s="40"/>
      <c r="AF12" s="40"/>
      <c r="AG12" s="40"/>
      <c r="AH12" s="40"/>
      <c r="AI12" s="40"/>
      <c r="AJ12" s="40"/>
      <c r="AK12" s="198"/>
      <c r="AL12" s="198"/>
      <c r="AM12" s="198"/>
      <c r="AN12" s="198"/>
      <c r="AO12" s="198"/>
      <c r="AP12" s="198"/>
    </row>
    <row r="13" spans="1:43" ht="25" x14ac:dyDescent="0.25">
      <c r="A13" s="141" t="s">
        <v>11</v>
      </c>
      <c r="B13" s="150" t="s">
        <v>464</v>
      </c>
      <c r="C13" s="101" t="s">
        <v>313</v>
      </c>
      <c r="D13" s="29">
        <f t="shared" si="0"/>
        <v>18</v>
      </c>
      <c r="E13" s="18">
        <f t="shared" si="1"/>
        <v>2</v>
      </c>
      <c r="F13" s="40" t="s">
        <v>85</v>
      </c>
      <c r="G13" s="40"/>
      <c r="H13" s="40"/>
      <c r="I13" s="40"/>
      <c r="J13" s="40"/>
      <c r="K13" s="40"/>
      <c r="L13" s="40"/>
      <c r="M13" s="198">
        <v>9</v>
      </c>
      <c r="N13" s="198"/>
      <c r="O13" s="198">
        <v>9</v>
      </c>
      <c r="P13" s="198"/>
      <c r="Q13" s="198" t="s">
        <v>85</v>
      </c>
      <c r="R13" s="198">
        <v>2</v>
      </c>
      <c r="S13" s="40"/>
      <c r="T13" s="40"/>
      <c r="U13" s="40"/>
      <c r="V13" s="40"/>
      <c r="W13" s="40"/>
      <c r="X13" s="40"/>
      <c r="Y13" s="198"/>
      <c r="Z13" s="198"/>
      <c r="AA13" s="198"/>
      <c r="AB13" s="198"/>
      <c r="AC13" s="198"/>
      <c r="AD13" s="198"/>
      <c r="AE13" s="40"/>
      <c r="AF13" s="40"/>
      <c r="AG13" s="40"/>
      <c r="AH13" s="40"/>
      <c r="AI13" s="40"/>
      <c r="AJ13" s="40"/>
      <c r="AK13" s="198"/>
      <c r="AL13" s="198"/>
      <c r="AM13" s="198"/>
      <c r="AN13" s="198"/>
      <c r="AO13" s="198"/>
      <c r="AP13" s="198"/>
    </row>
    <row r="14" spans="1:43" ht="17.5" customHeight="1" x14ac:dyDescent="0.25">
      <c r="A14" s="141" t="s">
        <v>13</v>
      </c>
      <c r="B14" s="150" t="s">
        <v>465</v>
      </c>
      <c r="C14" s="101" t="s">
        <v>310</v>
      </c>
      <c r="D14" s="29">
        <f t="shared" si="0"/>
        <v>18</v>
      </c>
      <c r="E14" s="18">
        <f t="shared" si="1"/>
        <v>3</v>
      </c>
      <c r="F14" s="40" t="s">
        <v>76</v>
      </c>
      <c r="G14" s="40"/>
      <c r="H14" s="40"/>
      <c r="I14" s="40"/>
      <c r="J14" s="40"/>
      <c r="K14" s="40"/>
      <c r="L14" s="40"/>
      <c r="M14" s="198">
        <v>9</v>
      </c>
      <c r="N14" s="198"/>
      <c r="O14" s="198">
        <v>9</v>
      </c>
      <c r="P14" s="198"/>
      <c r="Q14" s="198" t="s">
        <v>76</v>
      </c>
      <c r="R14" s="198">
        <v>3</v>
      </c>
      <c r="S14" s="40"/>
      <c r="T14" s="40"/>
      <c r="U14" s="40"/>
      <c r="V14" s="40"/>
      <c r="W14" s="40"/>
      <c r="X14" s="40"/>
      <c r="Y14" s="198"/>
      <c r="Z14" s="198"/>
      <c r="AA14" s="198"/>
      <c r="AB14" s="198"/>
      <c r="AC14" s="198"/>
      <c r="AD14" s="198"/>
      <c r="AE14" s="40"/>
      <c r="AF14" s="40"/>
      <c r="AG14" s="40"/>
      <c r="AH14" s="40"/>
      <c r="AI14" s="40"/>
      <c r="AJ14" s="40"/>
      <c r="AK14" s="198"/>
      <c r="AL14" s="198"/>
      <c r="AM14" s="198"/>
      <c r="AN14" s="198"/>
      <c r="AO14" s="198"/>
      <c r="AP14" s="198"/>
    </row>
    <row r="15" spans="1:43" ht="17.5" customHeight="1" x14ac:dyDescent="0.25">
      <c r="A15" s="141" t="s">
        <v>14</v>
      </c>
      <c r="B15" s="150" t="s">
        <v>466</v>
      </c>
      <c r="C15" s="101" t="s">
        <v>311</v>
      </c>
      <c r="D15" s="29">
        <f t="shared" si="0"/>
        <v>18</v>
      </c>
      <c r="E15" s="18">
        <f t="shared" si="1"/>
        <v>3</v>
      </c>
      <c r="F15" s="40" t="s">
        <v>75</v>
      </c>
      <c r="G15" s="40"/>
      <c r="H15" s="40"/>
      <c r="I15" s="40"/>
      <c r="J15" s="40"/>
      <c r="K15" s="40"/>
      <c r="L15" s="40"/>
      <c r="M15" s="198"/>
      <c r="N15" s="198"/>
      <c r="O15" s="198"/>
      <c r="P15" s="198"/>
      <c r="Q15" s="198"/>
      <c r="R15" s="198"/>
      <c r="S15" s="40"/>
      <c r="T15" s="40"/>
      <c r="U15" s="40">
        <v>18</v>
      </c>
      <c r="V15" s="40"/>
      <c r="W15" s="40" t="s">
        <v>75</v>
      </c>
      <c r="X15" s="40">
        <v>3</v>
      </c>
      <c r="Y15" s="198"/>
      <c r="Z15" s="198"/>
      <c r="AA15" s="198"/>
      <c r="AB15" s="198"/>
      <c r="AC15" s="198"/>
      <c r="AD15" s="198"/>
      <c r="AE15" s="40"/>
      <c r="AF15" s="40"/>
      <c r="AG15" s="40"/>
      <c r="AH15" s="40"/>
      <c r="AI15" s="40"/>
      <c r="AJ15" s="40"/>
      <c r="AK15" s="198"/>
      <c r="AL15" s="198"/>
      <c r="AM15" s="198"/>
      <c r="AN15" s="198"/>
      <c r="AO15" s="198"/>
      <c r="AP15" s="198"/>
    </row>
    <row r="16" spans="1:43" ht="17.5" customHeight="1" x14ac:dyDescent="0.25">
      <c r="A16" s="141" t="s">
        <v>15</v>
      </c>
      <c r="B16" s="150" t="s">
        <v>467</v>
      </c>
      <c r="C16" s="101" t="s">
        <v>326</v>
      </c>
      <c r="D16" s="29">
        <f t="shared" si="0"/>
        <v>9</v>
      </c>
      <c r="E16" s="18">
        <f t="shared" si="1"/>
        <v>2</v>
      </c>
      <c r="F16" s="40" t="s">
        <v>75</v>
      </c>
      <c r="G16" s="40"/>
      <c r="H16" s="40"/>
      <c r="I16" s="40"/>
      <c r="J16" s="40"/>
      <c r="K16" s="40"/>
      <c r="L16" s="40"/>
      <c r="M16" s="198"/>
      <c r="N16" s="198"/>
      <c r="O16" s="198"/>
      <c r="P16" s="198"/>
      <c r="Q16" s="198"/>
      <c r="R16" s="198"/>
      <c r="S16" s="40"/>
      <c r="T16" s="40"/>
      <c r="U16" s="40">
        <v>9</v>
      </c>
      <c r="V16" s="40"/>
      <c r="W16" s="40" t="s">
        <v>75</v>
      </c>
      <c r="X16" s="40">
        <v>2</v>
      </c>
      <c r="Y16" s="198"/>
      <c r="Z16" s="198"/>
      <c r="AA16" s="198"/>
      <c r="AB16" s="198"/>
      <c r="AC16" s="198"/>
      <c r="AD16" s="198"/>
      <c r="AE16" s="40"/>
      <c r="AF16" s="40"/>
      <c r="AG16" s="40"/>
      <c r="AH16" s="40"/>
      <c r="AI16" s="40"/>
      <c r="AJ16" s="40"/>
      <c r="AK16" s="198"/>
      <c r="AL16" s="198"/>
      <c r="AM16" s="198"/>
      <c r="AN16" s="198"/>
      <c r="AO16" s="198"/>
      <c r="AP16" s="198"/>
    </row>
    <row r="17" spans="1:42" ht="17.5" customHeight="1" x14ac:dyDescent="0.25">
      <c r="A17" s="141" t="s">
        <v>16</v>
      </c>
      <c r="B17" s="150" t="s">
        <v>468</v>
      </c>
      <c r="C17" s="101" t="s">
        <v>327</v>
      </c>
      <c r="D17" s="29">
        <f t="shared" si="0"/>
        <v>9</v>
      </c>
      <c r="E17" s="18">
        <f t="shared" si="1"/>
        <v>2</v>
      </c>
      <c r="F17" s="40" t="s">
        <v>75</v>
      </c>
      <c r="G17" s="40"/>
      <c r="H17" s="40"/>
      <c r="I17" s="40"/>
      <c r="J17" s="40"/>
      <c r="K17" s="40"/>
      <c r="L17" s="40"/>
      <c r="M17" s="198"/>
      <c r="N17" s="198"/>
      <c r="O17" s="198"/>
      <c r="P17" s="198"/>
      <c r="Q17" s="198"/>
      <c r="R17" s="198"/>
      <c r="S17" s="40"/>
      <c r="T17" s="40"/>
      <c r="U17" s="40">
        <v>9</v>
      </c>
      <c r="V17" s="40"/>
      <c r="W17" s="40" t="s">
        <v>75</v>
      </c>
      <c r="X17" s="40">
        <v>2</v>
      </c>
      <c r="Y17" s="198"/>
      <c r="Z17" s="198"/>
      <c r="AA17" s="198"/>
      <c r="AB17" s="198"/>
      <c r="AC17" s="198"/>
      <c r="AD17" s="198"/>
      <c r="AE17" s="40"/>
      <c r="AF17" s="40"/>
      <c r="AG17" s="40"/>
      <c r="AH17" s="40"/>
      <c r="AI17" s="40"/>
      <c r="AJ17" s="40"/>
      <c r="AK17" s="198"/>
      <c r="AL17" s="198"/>
      <c r="AM17" s="198"/>
      <c r="AN17" s="198"/>
      <c r="AO17" s="198"/>
      <c r="AP17" s="198"/>
    </row>
    <row r="18" spans="1:42" ht="17.5" customHeight="1" x14ac:dyDescent="0.25">
      <c r="A18" s="141" t="s">
        <v>17</v>
      </c>
      <c r="B18" s="150" t="s">
        <v>469</v>
      </c>
      <c r="C18" s="101" t="s">
        <v>328</v>
      </c>
      <c r="D18" s="29">
        <f t="shared" si="0"/>
        <v>18</v>
      </c>
      <c r="E18" s="18">
        <f t="shared" si="1"/>
        <v>2</v>
      </c>
      <c r="F18" s="40" t="s">
        <v>75</v>
      </c>
      <c r="G18" s="40"/>
      <c r="H18" s="40"/>
      <c r="I18" s="40"/>
      <c r="J18" s="40"/>
      <c r="K18" s="40"/>
      <c r="L18" s="40"/>
      <c r="M18" s="198"/>
      <c r="N18" s="198"/>
      <c r="O18" s="198"/>
      <c r="P18" s="198"/>
      <c r="Q18" s="198"/>
      <c r="R18" s="198"/>
      <c r="S18" s="40"/>
      <c r="T18" s="40"/>
      <c r="U18" s="40"/>
      <c r="V18" s="40"/>
      <c r="W18" s="40"/>
      <c r="X18" s="40"/>
      <c r="Y18" s="198"/>
      <c r="Z18" s="198"/>
      <c r="AA18" s="198">
        <v>18</v>
      </c>
      <c r="AB18" s="198"/>
      <c r="AC18" s="198" t="s">
        <v>75</v>
      </c>
      <c r="AD18" s="198">
        <v>2</v>
      </c>
      <c r="AE18" s="40"/>
      <c r="AF18" s="40"/>
      <c r="AG18" s="40"/>
      <c r="AH18" s="40"/>
      <c r="AI18" s="40"/>
      <c r="AJ18" s="40"/>
      <c r="AK18" s="198"/>
      <c r="AL18" s="198"/>
      <c r="AM18" s="198"/>
      <c r="AN18" s="198"/>
      <c r="AO18" s="198"/>
      <c r="AP18" s="198"/>
    </row>
    <row r="19" spans="1:42" ht="17.5" customHeight="1" x14ac:dyDescent="0.25">
      <c r="A19" s="141" t="s">
        <v>18</v>
      </c>
      <c r="B19" s="150" t="s">
        <v>470</v>
      </c>
      <c r="C19" s="101" t="s">
        <v>329</v>
      </c>
      <c r="D19" s="29">
        <f t="shared" si="0"/>
        <v>18</v>
      </c>
      <c r="E19" s="18">
        <f t="shared" si="1"/>
        <v>2</v>
      </c>
      <c r="F19" s="40" t="s">
        <v>75</v>
      </c>
      <c r="G19" s="40"/>
      <c r="H19" s="40"/>
      <c r="I19" s="40"/>
      <c r="J19" s="40"/>
      <c r="K19" s="40"/>
      <c r="L19" s="40"/>
      <c r="M19" s="198"/>
      <c r="N19" s="198"/>
      <c r="O19" s="198"/>
      <c r="P19" s="198"/>
      <c r="Q19" s="198"/>
      <c r="R19" s="198"/>
      <c r="S19" s="40"/>
      <c r="T19" s="40"/>
      <c r="U19" s="40"/>
      <c r="V19" s="40"/>
      <c r="W19" s="40"/>
      <c r="X19" s="40"/>
      <c r="Y19" s="198"/>
      <c r="Z19" s="198"/>
      <c r="AA19" s="198">
        <v>18</v>
      </c>
      <c r="AB19" s="198"/>
      <c r="AC19" s="198" t="s">
        <v>75</v>
      </c>
      <c r="AD19" s="198">
        <v>2</v>
      </c>
      <c r="AE19" s="40"/>
      <c r="AF19" s="40"/>
      <c r="AG19" s="40"/>
      <c r="AH19" s="40"/>
      <c r="AI19" s="40"/>
      <c r="AJ19" s="40"/>
      <c r="AK19" s="198"/>
      <c r="AL19" s="198"/>
      <c r="AM19" s="198"/>
      <c r="AN19" s="198"/>
      <c r="AO19" s="198"/>
      <c r="AP19" s="198"/>
    </row>
    <row r="20" spans="1:42" ht="17.5" customHeight="1" x14ac:dyDescent="0.25">
      <c r="A20" s="141" t="s">
        <v>19</v>
      </c>
      <c r="B20" s="150" t="s">
        <v>471</v>
      </c>
      <c r="C20" s="101" t="s">
        <v>130</v>
      </c>
      <c r="D20" s="29">
        <f t="shared" si="0"/>
        <v>27</v>
      </c>
      <c r="E20" s="18">
        <f t="shared" si="1"/>
        <v>3</v>
      </c>
      <c r="F20" s="40" t="s">
        <v>312</v>
      </c>
      <c r="G20" s="40"/>
      <c r="H20" s="40"/>
      <c r="I20" s="40"/>
      <c r="J20" s="40"/>
      <c r="K20" s="40"/>
      <c r="L20" s="40"/>
      <c r="M20" s="198"/>
      <c r="N20" s="198"/>
      <c r="O20" s="198"/>
      <c r="P20" s="198"/>
      <c r="Q20" s="198"/>
      <c r="R20" s="198"/>
      <c r="S20" s="40"/>
      <c r="T20" s="40"/>
      <c r="U20" s="40"/>
      <c r="V20" s="40"/>
      <c r="W20" s="40"/>
      <c r="X20" s="40"/>
      <c r="Y20" s="198">
        <v>9</v>
      </c>
      <c r="Z20" s="198"/>
      <c r="AA20" s="198">
        <v>18</v>
      </c>
      <c r="AB20" s="198"/>
      <c r="AC20" s="198" t="s">
        <v>85</v>
      </c>
      <c r="AD20" s="198">
        <v>3</v>
      </c>
      <c r="AE20" s="40"/>
      <c r="AF20" s="40"/>
      <c r="AG20" s="40"/>
      <c r="AH20" s="40"/>
      <c r="AI20" s="40"/>
      <c r="AJ20" s="40"/>
      <c r="AK20" s="198"/>
      <c r="AL20" s="198"/>
      <c r="AM20" s="198"/>
      <c r="AN20" s="198"/>
      <c r="AO20" s="198"/>
      <c r="AP20" s="198"/>
    </row>
    <row r="21" spans="1:42" ht="17.5" customHeight="1" x14ac:dyDescent="0.25">
      <c r="A21" s="141" t="s">
        <v>20</v>
      </c>
      <c r="B21" s="150" t="s">
        <v>472</v>
      </c>
      <c r="C21" s="101" t="s">
        <v>133</v>
      </c>
      <c r="D21" s="29">
        <f t="shared" si="0"/>
        <v>27</v>
      </c>
      <c r="E21" s="18">
        <f t="shared" si="1"/>
        <v>3</v>
      </c>
      <c r="F21" s="40" t="s">
        <v>312</v>
      </c>
      <c r="G21" s="40"/>
      <c r="H21" s="40"/>
      <c r="I21" s="40"/>
      <c r="J21" s="40"/>
      <c r="K21" s="40"/>
      <c r="L21" s="40"/>
      <c r="M21" s="198"/>
      <c r="N21" s="198"/>
      <c r="O21" s="198"/>
      <c r="P21" s="198"/>
      <c r="Q21" s="198"/>
      <c r="R21" s="198"/>
      <c r="S21" s="40"/>
      <c r="T21" s="40"/>
      <c r="U21" s="40"/>
      <c r="V21" s="40"/>
      <c r="W21" s="40"/>
      <c r="X21" s="40"/>
      <c r="Y21" s="198">
        <v>9</v>
      </c>
      <c r="Z21" s="198"/>
      <c r="AA21" s="198">
        <v>18</v>
      </c>
      <c r="AB21" s="198"/>
      <c r="AC21" s="198" t="s">
        <v>85</v>
      </c>
      <c r="AD21" s="198">
        <v>3</v>
      </c>
      <c r="AE21" s="40"/>
      <c r="AF21" s="40"/>
      <c r="AG21" s="40"/>
      <c r="AH21" s="40"/>
      <c r="AI21" s="40"/>
      <c r="AJ21" s="40"/>
      <c r="AK21" s="198"/>
      <c r="AL21" s="198"/>
      <c r="AM21" s="198"/>
      <c r="AN21" s="198"/>
      <c r="AO21" s="198"/>
      <c r="AP21" s="198"/>
    </row>
    <row r="22" spans="1:42" s="372" customFormat="1" ht="17.5" customHeight="1" x14ac:dyDescent="0.25">
      <c r="A22" s="29" t="s">
        <v>21</v>
      </c>
      <c r="B22" s="373" t="s">
        <v>624</v>
      </c>
      <c r="C22" s="374" t="s">
        <v>595</v>
      </c>
      <c r="D22" s="29">
        <f>SUM(G22:J22, M22:P22, S22:V22,Y22:AB22,AE22:AH22,AK22:AN22)</f>
        <v>18</v>
      </c>
      <c r="E22" s="18">
        <f>L22+R22+X22+AD22+AJ22+AP22</f>
        <v>2</v>
      </c>
      <c r="F22" s="370" t="s">
        <v>75</v>
      </c>
      <c r="G22" s="370"/>
      <c r="H22" s="370"/>
      <c r="I22" s="370"/>
      <c r="J22" s="370"/>
      <c r="K22" s="370"/>
      <c r="L22" s="370"/>
      <c r="M22" s="369"/>
      <c r="N22" s="369"/>
      <c r="O22" s="369"/>
      <c r="P22" s="369"/>
      <c r="Q22" s="369"/>
      <c r="R22" s="369"/>
      <c r="S22" s="370"/>
      <c r="T22" s="370"/>
      <c r="U22" s="370"/>
      <c r="V22" s="370"/>
      <c r="W22" s="370"/>
      <c r="X22" s="370"/>
      <c r="Y22" s="369"/>
      <c r="Z22" s="369"/>
      <c r="AA22" s="369"/>
      <c r="AB22" s="369">
        <v>18</v>
      </c>
      <c r="AC22" s="369" t="s">
        <v>75</v>
      </c>
      <c r="AD22" s="369">
        <v>2</v>
      </c>
      <c r="AE22" s="370"/>
      <c r="AF22" s="370"/>
      <c r="AG22" s="370"/>
      <c r="AH22" s="370"/>
      <c r="AI22" s="370"/>
      <c r="AJ22" s="370"/>
      <c r="AK22" s="369"/>
      <c r="AL22" s="369"/>
      <c r="AM22" s="369"/>
      <c r="AN22" s="369"/>
      <c r="AO22" s="369"/>
      <c r="AP22" s="369"/>
    </row>
    <row r="23" spans="1:42" ht="17.5" customHeight="1" x14ac:dyDescent="0.25">
      <c r="A23" s="29" t="s">
        <v>22</v>
      </c>
      <c r="B23" s="150" t="s">
        <v>473</v>
      </c>
      <c r="C23" s="101" t="s">
        <v>330</v>
      </c>
      <c r="D23" s="29">
        <f t="shared" si="0"/>
        <v>18</v>
      </c>
      <c r="E23" s="18">
        <f t="shared" si="1"/>
        <v>2</v>
      </c>
      <c r="F23" s="40" t="s">
        <v>75</v>
      </c>
      <c r="G23" s="40"/>
      <c r="H23" s="40"/>
      <c r="I23" s="40"/>
      <c r="J23" s="40"/>
      <c r="K23" s="40"/>
      <c r="L23" s="40"/>
      <c r="M23" s="198"/>
      <c r="N23" s="198"/>
      <c r="O23" s="198"/>
      <c r="P23" s="198"/>
      <c r="Q23" s="198"/>
      <c r="R23" s="198"/>
      <c r="S23" s="40"/>
      <c r="T23" s="40"/>
      <c r="U23" s="40"/>
      <c r="V23" s="40"/>
      <c r="W23" s="40"/>
      <c r="X23" s="40"/>
      <c r="Y23" s="198"/>
      <c r="Z23" s="198"/>
      <c r="AA23" s="198">
        <v>18</v>
      </c>
      <c r="AB23" s="198"/>
      <c r="AC23" s="198" t="s">
        <v>75</v>
      </c>
      <c r="AD23" s="198">
        <v>2</v>
      </c>
      <c r="AE23" s="40"/>
      <c r="AF23" s="40"/>
      <c r="AG23" s="40"/>
      <c r="AH23" s="40"/>
      <c r="AI23" s="40"/>
      <c r="AJ23" s="40"/>
      <c r="AK23" s="198"/>
      <c r="AL23" s="198"/>
      <c r="AM23" s="198"/>
      <c r="AN23" s="198"/>
      <c r="AO23" s="198"/>
      <c r="AP23" s="198"/>
    </row>
    <row r="24" spans="1:42" ht="17.5" customHeight="1" x14ac:dyDescent="0.25">
      <c r="A24" s="29" t="s">
        <v>23</v>
      </c>
      <c r="B24" s="150" t="s">
        <v>474</v>
      </c>
      <c r="C24" s="101" t="s">
        <v>331</v>
      </c>
      <c r="D24" s="29">
        <f t="shared" si="0"/>
        <v>18</v>
      </c>
      <c r="E24" s="18">
        <f t="shared" si="1"/>
        <v>2</v>
      </c>
      <c r="F24" s="40" t="s">
        <v>75</v>
      </c>
      <c r="G24" s="40"/>
      <c r="H24" s="40"/>
      <c r="I24" s="40"/>
      <c r="J24" s="40"/>
      <c r="K24" s="40"/>
      <c r="L24" s="40"/>
      <c r="M24" s="198"/>
      <c r="N24" s="198"/>
      <c r="O24" s="198"/>
      <c r="P24" s="198"/>
      <c r="Q24" s="198"/>
      <c r="R24" s="198"/>
      <c r="S24" s="40"/>
      <c r="T24" s="40"/>
      <c r="U24" s="40"/>
      <c r="V24" s="40"/>
      <c r="W24" s="40"/>
      <c r="X24" s="40"/>
      <c r="Y24" s="198"/>
      <c r="Z24" s="198"/>
      <c r="AA24" s="198"/>
      <c r="AB24" s="198"/>
      <c r="AC24" s="198"/>
      <c r="AD24" s="198"/>
      <c r="AE24" s="40"/>
      <c r="AF24" s="40"/>
      <c r="AG24" s="40">
        <v>18</v>
      </c>
      <c r="AH24" s="40"/>
      <c r="AI24" s="40" t="s">
        <v>75</v>
      </c>
      <c r="AJ24" s="40">
        <v>2</v>
      </c>
      <c r="AK24" s="198"/>
      <c r="AL24" s="198"/>
      <c r="AM24" s="198"/>
      <c r="AN24" s="198"/>
      <c r="AO24" s="198"/>
      <c r="AP24" s="198"/>
    </row>
    <row r="25" spans="1:42" ht="17.5" customHeight="1" x14ac:dyDescent="0.25">
      <c r="A25" s="29" t="s">
        <v>24</v>
      </c>
      <c r="B25" s="150" t="s">
        <v>475</v>
      </c>
      <c r="C25" s="101" t="s">
        <v>131</v>
      </c>
      <c r="D25" s="29">
        <f t="shared" si="0"/>
        <v>27</v>
      </c>
      <c r="E25" s="18">
        <f t="shared" si="1"/>
        <v>3</v>
      </c>
      <c r="F25" s="40" t="s">
        <v>85</v>
      </c>
      <c r="G25" s="40"/>
      <c r="H25" s="40"/>
      <c r="I25" s="40"/>
      <c r="J25" s="40"/>
      <c r="K25" s="40"/>
      <c r="L25" s="40"/>
      <c r="M25" s="198"/>
      <c r="N25" s="198"/>
      <c r="O25" s="198"/>
      <c r="P25" s="198"/>
      <c r="Q25" s="198"/>
      <c r="R25" s="198"/>
      <c r="S25" s="40"/>
      <c r="T25" s="40"/>
      <c r="U25" s="40"/>
      <c r="V25" s="40"/>
      <c r="W25" s="40"/>
      <c r="X25" s="40"/>
      <c r="Y25" s="198"/>
      <c r="Z25" s="198"/>
      <c r="AA25" s="198"/>
      <c r="AB25" s="198"/>
      <c r="AC25" s="198"/>
      <c r="AD25" s="198"/>
      <c r="AE25" s="40">
        <v>9</v>
      </c>
      <c r="AF25" s="40"/>
      <c r="AG25" s="40">
        <v>18</v>
      </c>
      <c r="AH25" s="40"/>
      <c r="AI25" s="40" t="s">
        <v>85</v>
      </c>
      <c r="AJ25" s="40">
        <v>3</v>
      </c>
      <c r="AK25" s="198"/>
      <c r="AL25" s="198"/>
      <c r="AM25" s="198"/>
      <c r="AN25" s="198"/>
      <c r="AO25" s="198"/>
      <c r="AP25" s="198"/>
    </row>
    <row r="26" spans="1:42" ht="17.5" customHeight="1" x14ac:dyDescent="0.25">
      <c r="A26" s="29" t="s">
        <v>25</v>
      </c>
      <c r="B26" s="150" t="s">
        <v>476</v>
      </c>
      <c r="C26" s="101" t="s">
        <v>134</v>
      </c>
      <c r="D26" s="29">
        <f t="shared" si="0"/>
        <v>27</v>
      </c>
      <c r="E26" s="18">
        <f t="shared" si="1"/>
        <v>3</v>
      </c>
      <c r="F26" s="40" t="s">
        <v>85</v>
      </c>
      <c r="G26" s="40"/>
      <c r="H26" s="40"/>
      <c r="I26" s="40"/>
      <c r="J26" s="40"/>
      <c r="K26" s="40"/>
      <c r="L26" s="40"/>
      <c r="M26" s="198"/>
      <c r="N26" s="198"/>
      <c r="O26" s="198"/>
      <c r="P26" s="198"/>
      <c r="Q26" s="198"/>
      <c r="R26" s="198"/>
      <c r="S26" s="40"/>
      <c r="T26" s="40"/>
      <c r="U26" s="40"/>
      <c r="V26" s="40"/>
      <c r="W26" s="40"/>
      <c r="X26" s="40"/>
      <c r="Y26" s="198"/>
      <c r="Z26" s="198"/>
      <c r="AA26" s="198"/>
      <c r="AB26" s="198"/>
      <c r="AC26" s="198"/>
      <c r="AD26" s="198"/>
      <c r="AE26" s="40">
        <v>9</v>
      </c>
      <c r="AF26" s="40"/>
      <c r="AG26" s="40">
        <v>18</v>
      </c>
      <c r="AH26" s="40"/>
      <c r="AI26" s="40" t="s">
        <v>85</v>
      </c>
      <c r="AJ26" s="40">
        <v>3</v>
      </c>
      <c r="AK26" s="198"/>
      <c r="AL26" s="198"/>
      <c r="AM26" s="198"/>
      <c r="AN26" s="198"/>
      <c r="AO26" s="198"/>
      <c r="AP26" s="198"/>
    </row>
    <row r="27" spans="1:42" ht="17.5" customHeight="1" x14ac:dyDescent="0.25">
      <c r="A27" s="29" t="s">
        <v>26</v>
      </c>
      <c r="B27" s="150" t="s">
        <v>477</v>
      </c>
      <c r="C27" s="101" t="s">
        <v>136</v>
      </c>
      <c r="D27" s="29">
        <f t="shared" si="0"/>
        <v>18</v>
      </c>
      <c r="E27" s="18">
        <f t="shared" si="1"/>
        <v>3</v>
      </c>
      <c r="F27" s="40" t="s">
        <v>85</v>
      </c>
      <c r="G27" s="40"/>
      <c r="H27" s="40"/>
      <c r="I27" s="40"/>
      <c r="J27" s="40"/>
      <c r="K27" s="40"/>
      <c r="L27" s="40"/>
      <c r="M27" s="198"/>
      <c r="N27" s="198"/>
      <c r="O27" s="198"/>
      <c r="P27" s="198"/>
      <c r="Q27" s="198"/>
      <c r="R27" s="198"/>
      <c r="S27" s="40"/>
      <c r="T27" s="40"/>
      <c r="U27" s="40"/>
      <c r="V27" s="40"/>
      <c r="W27" s="40"/>
      <c r="X27" s="40"/>
      <c r="Y27" s="198"/>
      <c r="Z27" s="198"/>
      <c r="AA27" s="198"/>
      <c r="AB27" s="198"/>
      <c r="AC27" s="198"/>
      <c r="AD27" s="198"/>
      <c r="AE27" s="40">
        <v>9</v>
      </c>
      <c r="AF27" s="40"/>
      <c r="AG27" s="40"/>
      <c r="AH27" s="40">
        <v>9</v>
      </c>
      <c r="AI27" s="40" t="s">
        <v>85</v>
      </c>
      <c r="AJ27" s="40">
        <v>3</v>
      </c>
      <c r="AK27" s="198"/>
      <c r="AL27" s="198"/>
      <c r="AM27" s="198"/>
      <c r="AN27" s="198"/>
      <c r="AO27" s="198"/>
      <c r="AP27" s="198"/>
    </row>
    <row r="28" spans="1:42" ht="17.5" customHeight="1" x14ac:dyDescent="0.25">
      <c r="A28" s="29" t="s">
        <v>27</v>
      </c>
      <c r="B28" s="150" t="s">
        <v>478</v>
      </c>
      <c r="C28" s="101" t="s">
        <v>315</v>
      </c>
      <c r="D28" s="29">
        <f t="shared" si="0"/>
        <v>9</v>
      </c>
      <c r="E28" s="18">
        <f t="shared" si="1"/>
        <v>2</v>
      </c>
      <c r="F28" s="40" t="s">
        <v>75</v>
      </c>
      <c r="G28" s="40"/>
      <c r="H28" s="40"/>
      <c r="I28" s="40"/>
      <c r="J28" s="40"/>
      <c r="K28" s="40"/>
      <c r="L28" s="40"/>
      <c r="M28" s="198"/>
      <c r="N28" s="198"/>
      <c r="O28" s="198"/>
      <c r="P28" s="198"/>
      <c r="Q28" s="198"/>
      <c r="R28" s="198"/>
      <c r="S28" s="40"/>
      <c r="T28" s="40"/>
      <c r="U28" s="40"/>
      <c r="V28" s="40"/>
      <c r="W28" s="40"/>
      <c r="X28" s="40"/>
      <c r="Y28" s="198"/>
      <c r="Z28" s="198"/>
      <c r="AA28" s="198"/>
      <c r="AB28" s="198"/>
      <c r="AC28" s="198"/>
      <c r="AD28" s="198"/>
      <c r="AE28" s="40"/>
      <c r="AF28" s="40"/>
      <c r="AG28" s="40">
        <v>9</v>
      </c>
      <c r="AH28" s="40"/>
      <c r="AI28" s="40" t="s">
        <v>75</v>
      </c>
      <c r="AJ28" s="40">
        <v>2</v>
      </c>
      <c r="AK28" s="198"/>
      <c r="AL28" s="198"/>
      <c r="AM28" s="198"/>
      <c r="AN28" s="198"/>
      <c r="AO28" s="198"/>
      <c r="AP28" s="198"/>
    </row>
    <row r="29" spans="1:42" ht="17.5" customHeight="1" x14ac:dyDescent="0.25">
      <c r="A29" s="29" t="s">
        <v>28</v>
      </c>
      <c r="B29" s="150" t="s">
        <v>479</v>
      </c>
      <c r="C29" s="101" t="s">
        <v>314</v>
      </c>
      <c r="D29" s="29">
        <f t="shared" si="0"/>
        <v>27</v>
      </c>
      <c r="E29" s="18">
        <f t="shared" si="1"/>
        <v>3</v>
      </c>
      <c r="F29" s="40" t="s">
        <v>85</v>
      </c>
      <c r="G29" s="40"/>
      <c r="H29" s="40"/>
      <c r="I29" s="40"/>
      <c r="J29" s="40"/>
      <c r="K29" s="40"/>
      <c r="L29" s="40"/>
      <c r="M29" s="198"/>
      <c r="N29" s="198"/>
      <c r="O29" s="198"/>
      <c r="P29" s="198"/>
      <c r="Q29" s="198"/>
      <c r="R29" s="198"/>
      <c r="S29" s="40"/>
      <c r="T29" s="40"/>
      <c r="U29" s="40"/>
      <c r="V29" s="40"/>
      <c r="W29" s="40"/>
      <c r="X29" s="40"/>
      <c r="Y29" s="198"/>
      <c r="Z29" s="198"/>
      <c r="AA29" s="198"/>
      <c r="AB29" s="198"/>
      <c r="AC29" s="198"/>
      <c r="AD29" s="198"/>
      <c r="AE29" s="40"/>
      <c r="AF29" s="40"/>
      <c r="AG29" s="40"/>
      <c r="AH29" s="40"/>
      <c r="AI29" s="40"/>
      <c r="AJ29" s="40"/>
      <c r="AK29" s="198">
        <v>18</v>
      </c>
      <c r="AL29" s="198"/>
      <c r="AM29" s="198">
        <v>9</v>
      </c>
      <c r="AN29" s="198"/>
      <c r="AO29" s="198" t="s">
        <v>85</v>
      </c>
      <c r="AP29" s="198">
        <v>3</v>
      </c>
    </row>
    <row r="30" spans="1:42" ht="25" x14ac:dyDescent="0.25">
      <c r="A30" s="29" t="s">
        <v>29</v>
      </c>
      <c r="B30" s="150" t="s">
        <v>480</v>
      </c>
      <c r="C30" s="101" t="s">
        <v>135</v>
      </c>
      <c r="D30" s="29">
        <f t="shared" si="0"/>
        <v>27</v>
      </c>
      <c r="E30" s="18">
        <f t="shared" si="1"/>
        <v>3</v>
      </c>
      <c r="F30" s="40" t="s">
        <v>85</v>
      </c>
      <c r="G30" s="40"/>
      <c r="H30" s="40"/>
      <c r="I30" s="40"/>
      <c r="J30" s="40"/>
      <c r="K30" s="40"/>
      <c r="L30" s="40"/>
      <c r="M30" s="198"/>
      <c r="N30" s="198"/>
      <c r="O30" s="198"/>
      <c r="P30" s="198"/>
      <c r="Q30" s="198"/>
      <c r="R30" s="198"/>
      <c r="S30" s="40"/>
      <c r="T30" s="40"/>
      <c r="U30" s="40"/>
      <c r="V30" s="40"/>
      <c r="W30" s="40"/>
      <c r="X30" s="40"/>
      <c r="Y30" s="198"/>
      <c r="Z30" s="198"/>
      <c r="AA30" s="198"/>
      <c r="AB30" s="198"/>
      <c r="AC30" s="198"/>
      <c r="AD30" s="198"/>
      <c r="AE30" s="40"/>
      <c r="AF30" s="40"/>
      <c r="AG30" s="40"/>
      <c r="AH30" s="40"/>
      <c r="AI30" s="40"/>
      <c r="AJ30" s="40"/>
      <c r="AK30" s="198">
        <v>9</v>
      </c>
      <c r="AL30" s="198"/>
      <c r="AM30" s="198">
        <v>18</v>
      </c>
      <c r="AN30" s="198"/>
      <c r="AO30" s="198" t="s">
        <v>85</v>
      </c>
      <c r="AP30" s="198">
        <v>3</v>
      </c>
    </row>
    <row r="31" spans="1:42" ht="25" x14ac:dyDescent="0.25">
      <c r="A31" s="29" t="s">
        <v>30</v>
      </c>
      <c r="B31" s="150" t="s">
        <v>481</v>
      </c>
      <c r="C31" s="101" t="s">
        <v>132</v>
      </c>
      <c r="D31" s="29">
        <f t="shared" si="0"/>
        <v>27</v>
      </c>
      <c r="E31" s="18">
        <f t="shared" si="1"/>
        <v>3</v>
      </c>
      <c r="F31" s="40" t="s">
        <v>85</v>
      </c>
      <c r="G31" s="40"/>
      <c r="H31" s="40"/>
      <c r="I31" s="40"/>
      <c r="J31" s="40"/>
      <c r="K31" s="40"/>
      <c r="L31" s="40"/>
      <c r="M31" s="198"/>
      <c r="N31" s="198"/>
      <c r="O31" s="198"/>
      <c r="P31" s="198"/>
      <c r="Q31" s="198"/>
      <c r="R31" s="198"/>
      <c r="S31" s="40"/>
      <c r="T31" s="40"/>
      <c r="U31" s="40"/>
      <c r="V31" s="40"/>
      <c r="W31" s="40"/>
      <c r="X31" s="40"/>
      <c r="Y31" s="198"/>
      <c r="Z31" s="198"/>
      <c r="AA31" s="198"/>
      <c r="AB31" s="198"/>
      <c r="AC31" s="198"/>
      <c r="AD31" s="198"/>
      <c r="AE31" s="40"/>
      <c r="AF31" s="40"/>
      <c r="AG31" s="40"/>
      <c r="AH31" s="40"/>
      <c r="AI31" s="40"/>
      <c r="AJ31" s="40"/>
      <c r="AK31" s="198">
        <v>9</v>
      </c>
      <c r="AL31" s="198"/>
      <c r="AM31" s="198">
        <v>18</v>
      </c>
      <c r="AN31" s="198"/>
      <c r="AO31" s="198" t="s">
        <v>85</v>
      </c>
      <c r="AP31" s="198">
        <v>3</v>
      </c>
    </row>
    <row r="32" spans="1:42" ht="22.5" customHeight="1" x14ac:dyDescent="0.25">
      <c r="A32" s="29" t="s">
        <v>31</v>
      </c>
      <c r="B32" s="459" t="s">
        <v>453</v>
      </c>
      <c r="C32" s="459"/>
      <c r="D32" s="203">
        <f t="shared" si="0"/>
        <v>9</v>
      </c>
      <c r="E32" s="19">
        <f t="shared" si="1"/>
        <v>1</v>
      </c>
      <c r="F32" s="194" t="s">
        <v>75</v>
      </c>
      <c r="G32" s="194"/>
      <c r="H32" s="194"/>
      <c r="I32" s="194"/>
      <c r="J32" s="194"/>
      <c r="K32" s="194"/>
      <c r="L32" s="194"/>
      <c r="M32" s="218"/>
      <c r="N32" s="218"/>
      <c r="O32" s="218"/>
      <c r="P32" s="218"/>
      <c r="Q32" s="218"/>
      <c r="R32" s="218"/>
      <c r="S32" s="194"/>
      <c r="T32" s="194"/>
      <c r="U32" s="194"/>
      <c r="V32" s="194"/>
      <c r="W32" s="194"/>
      <c r="X32" s="194"/>
      <c r="Y32" s="218"/>
      <c r="Z32" s="218"/>
      <c r="AA32" s="198">
        <v>9</v>
      </c>
      <c r="AB32" s="198"/>
      <c r="AC32" s="198" t="s">
        <v>75</v>
      </c>
      <c r="AD32" s="198">
        <v>1</v>
      </c>
      <c r="AE32" s="194"/>
      <c r="AF32" s="194"/>
      <c r="AG32" s="194"/>
      <c r="AH32" s="194"/>
      <c r="AI32" s="194"/>
      <c r="AJ32" s="194"/>
      <c r="AK32" s="218"/>
      <c r="AL32" s="218"/>
      <c r="AM32" s="218"/>
      <c r="AN32" s="218"/>
      <c r="AO32" s="218"/>
      <c r="AP32" s="218"/>
    </row>
    <row r="33" spans="1:43" ht="17.5" customHeight="1" x14ac:dyDescent="0.25">
      <c r="A33" s="32"/>
      <c r="B33" s="150" t="s">
        <v>458</v>
      </c>
      <c r="C33" s="101" t="s">
        <v>318</v>
      </c>
      <c r="D33" s="29">
        <f t="shared" si="0"/>
        <v>9</v>
      </c>
      <c r="E33" s="18">
        <f t="shared" si="1"/>
        <v>1</v>
      </c>
      <c r="F33" s="40" t="s">
        <v>75</v>
      </c>
      <c r="G33" s="40"/>
      <c r="H33" s="40"/>
      <c r="I33" s="40"/>
      <c r="J33" s="40"/>
      <c r="K33" s="40"/>
      <c r="L33" s="40"/>
      <c r="M33" s="198"/>
      <c r="N33" s="198"/>
      <c r="O33" s="198"/>
      <c r="P33" s="198"/>
      <c r="Q33" s="198"/>
      <c r="R33" s="198"/>
      <c r="S33" s="40"/>
      <c r="T33" s="40"/>
      <c r="U33" s="40"/>
      <c r="V33" s="40"/>
      <c r="W33" s="40"/>
      <c r="X33" s="40"/>
      <c r="Y33" s="198"/>
      <c r="Z33" s="198"/>
      <c r="AA33" s="198">
        <v>9</v>
      </c>
      <c r="AB33" s="198"/>
      <c r="AC33" s="198" t="s">
        <v>75</v>
      </c>
      <c r="AD33" s="198">
        <v>1</v>
      </c>
      <c r="AE33" s="40"/>
      <c r="AF33" s="40"/>
      <c r="AG33" s="40"/>
      <c r="AH33" s="40"/>
      <c r="AI33" s="40"/>
      <c r="AJ33" s="40"/>
      <c r="AK33" s="198"/>
      <c r="AL33" s="198"/>
      <c r="AM33" s="198"/>
      <c r="AN33" s="198"/>
      <c r="AO33" s="198"/>
      <c r="AP33" s="198"/>
    </row>
    <row r="34" spans="1:43" ht="17.5" customHeight="1" x14ac:dyDescent="0.25">
      <c r="A34" s="32"/>
      <c r="B34" s="150" t="s">
        <v>457</v>
      </c>
      <c r="C34" s="101" t="s">
        <v>322</v>
      </c>
      <c r="D34" s="29">
        <f t="shared" si="0"/>
        <v>9</v>
      </c>
      <c r="E34" s="18">
        <f t="shared" si="1"/>
        <v>1</v>
      </c>
      <c r="F34" s="40" t="s">
        <v>75</v>
      </c>
      <c r="G34" s="40"/>
      <c r="H34" s="40"/>
      <c r="I34" s="40"/>
      <c r="J34" s="40"/>
      <c r="K34" s="40"/>
      <c r="L34" s="40"/>
      <c r="M34" s="198"/>
      <c r="N34" s="198"/>
      <c r="O34" s="198"/>
      <c r="P34" s="198"/>
      <c r="Q34" s="198"/>
      <c r="R34" s="198"/>
      <c r="S34" s="40"/>
      <c r="T34" s="40"/>
      <c r="U34" s="40"/>
      <c r="V34" s="40"/>
      <c r="W34" s="40"/>
      <c r="X34" s="40"/>
      <c r="Y34" s="198"/>
      <c r="Z34" s="198"/>
      <c r="AA34" s="198">
        <v>9</v>
      </c>
      <c r="AB34" s="198"/>
      <c r="AC34" s="198" t="s">
        <v>75</v>
      </c>
      <c r="AD34" s="198">
        <v>1</v>
      </c>
      <c r="AE34" s="40"/>
      <c r="AF34" s="40"/>
      <c r="AG34" s="40"/>
      <c r="AH34" s="40"/>
      <c r="AI34" s="40"/>
      <c r="AJ34" s="40"/>
      <c r="AK34" s="198"/>
      <c r="AL34" s="198"/>
      <c r="AM34" s="198"/>
      <c r="AN34" s="198"/>
      <c r="AO34" s="198"/>
      <c r="AP34" s="198"/>
    </row>
    <row r="35" spans="1:43" ht="17.5" customHeight="1" x14ac:dyDescent="0.25">
      <c r="A35" s="32"/>
      <c r="B35" s="150" t="s">
        <v>456</v>
      </c>
      <c r="C35" s="101" t="s">
        <v>319</v>
      </c>
      <c r="D35" s="29">
        <f t="shared" si="0"/>
        <v>9</v>
      </c>
      <c r="E35" s="18">
        <f t="shared" si="1"/>
        <v>1</v>
      </c>
      <c r="F35" s="40" t="s">
        <v>75</v>
      </c>
      <c r="G35" s="40"/>
      <c r="H35" s="40"/>
      <c r="I35" s="40"/>
      <c r="J35" s="40"/>
      <c r="K35" s="40"/>
      <c r="L35" s="40"/>
      <c r="M35" s="198"/>
      <c r="N35" s="198"/>
      <c r="O35" s="198"/>
      <c r="P35" s="198"/>
      <c r="Q35" s="198"/>
      <c r="R35" s="198"/>
      <c r="S35" s="40"/>
      <c r="T35" s="40"/>
      <c r="U35" s="40"/>
      <c r="V35" s="40"/>
      <c r="W35" s="40"/>
      <c r="X35" s="40"/>
      <c r="Y35" s="198"/>
      <c r="Z35" s="198"/>
      <c r="AA35" s="198">
        <v>9</v>
      </c>
      <c r="AB35" s="198"/>
      <c r="AC35" s="198" t="s">
        <v>75</v>
      </c>
      <c r="AD35" s="198">
        <v>1</v>
      </c>
      <c r="AE35" s="40"/>
      <c r="AF35" s="40"/>
      <c r="AG35" s="40"/>
      <c r="AH35" s="40"/>
      <c r="AI35" s="40"/>
      <c r="AJ35" s="40"/>
      <c r="AK35" s="198"/>
      <c r="AL35" s="198"/>
      <c r="AM35" s="198"/>
      <c r="AN35" s="198"/>
      <c r="AO35" s="198"/>
      <c r="AP35" s="198"/>
    </row>
    <row r="36" spans="1:43" ht="17.5" customHeight="1" x14ac:dyDescent="0.25">
      <c r="A36" s="32"/>
      <c r="B36" s="150" t="s">
        <v>455</v>
      </c>
      <c r="C36" s="101" t="s">
        <v>321</v>
      </c>
      <c r="D36" s="29">
        <f t="shared" si="0"/>
        <v>9</v>
      </c>
      <c r="E36" s="18">
        <f t="shared" si="1"/>
        <v>1</v>
      </c>
      <c r="F36" s="40" t="s">
        <v>75</v>
      </c>
      <c r="G36" s="40"/>
      <c r="H36" s="40"/>
      <c r="I36" s="40"/>
      <c r="J36" s="40"/>
      <c r="K36" s="40"/>
      <c r="L36" s="40"/>
      <c r="M36" s="198"/>
      <c r="N36" s="198"/>
      <c r="O36" s="198"/>
      <c r="P36" s="198"/>
      <c r="Q36" s="198"/>
      <c r="R36" s="198"/>
      <c r="S36" s="40"/>
      <c r="T36" s="40"/>
      <c r="U36" s="40"/>
      <c r="V36" s="40"/>
      <c r="W36" s="40"/>
      <c r="X36" s="40"/>
      <c r="Y36" s="198"/>
      <c r="Z36" s="198"/>
      <c r="AA36" s="198">
        <v>9</v>
      </c>
      <c r="AB36" s="198"/>
      <c r="AC36" s="198" t="s">
        <v>75</v>
      </c>
      <c r="AD36" s="198">
        <v>1</v>
      </c>
      <c r="AE36" s="40"/>
      <c r="AF36" s="40"/>
      <c r="AG36" s="40"/>
      <c r="AH36" s="40"/>
      <c r="AI36" s="40"/>
      <c r="AJ36" s="40"/>
      <c r="AK36" s="198"/>
      <c r="AL36" s="198"/>
      <c r="AM36" s="198"/>
      <c r="AN36" s="198"/>
      <c r="AO36" s="198"/>
      <c r="AP36" s="198"/>
    </row>
    <row r="37" spans="1:43" ht="17.5" customHeight="1" x14ac:dyDescent="0.25">
      <c r="A37" s="32"/>
      <c r="B37" s="150" t="s">
        <v>454</v>
      </c>
      <c r="C37" s="101" t="s">
        <v>320</v>
      </c>
      <c r="D37" s="29">
        <f t="shared" si="0"/>
        <v>9</v>
      </c>
      <c r="E37" s="18">
        <f t="shared" si="1"/>
        <v>1</v>
      </c>
      <c r="F37" s="40" t="s">
        <v>75</v>
      </c>
      <c r="G37" s="40"/>
      <c r="H37" s="40"/>
      <c r="I37" s="40"/>
      <c r="J37" s="40"/>
      <c r="K37" s="40"/>
      <c r="L37" s="40"/>
      <c r="M37" s="198"/>
      <c r="N37" s="198"/>
      <c r="O37" s="198"/>
      <c r="P37" s="198"/>
      <c r="Q37" s="198"/>
      <c r="R37" s="198"/>
      <c r="S37" s="40"/>
      <c r="T37" s="40"/>
      <c r="U37" s="40"/>
      <c r="V37" s="40"/>
      <c r="W37" s="40"/>
      <c r="X37" s="40"/>
      <c r="Y37" s="198"/>
      <c r="Z37" s="198"/>
      <c r="AA37" s="198">
        <v>9</v>
      </c>
      <c r="AB37" s="198"/>
      <c r="AC37" s="198" t="s">
        <v>75</v>
      </c>
      <c r="AD37" s="198">
        <v>1</v>
      </c>
      <c r="AE37" s="40"/>
      <c r="AF37" s="40"/>
      <c r="AG37" s="40"/>
      <c r="AH37" s="40"/>
      <c r="AI37" s="40"/>
      <c r="AJ37" s="40"/>
      <c r="AK37" s="198"/>
      <c r="AL37" s="198"/>
      <c r="AM37" s="198"/>
      <c r="AN37" s="198"/>
      <c r="AO37" s="198"/>
      <c r="AP37" s="198"/>
    </row>
    <row r="38" spans="1:43" ht="18" customHeight="1" x14ac:dyDescent="0.25">
      <c r="A38" s="458" t="s">
        <v>486</v>
      </c>
      <c r="B38" s="458"/>
      <c r="C38" s="458"/>
      <c r="D38" s="220">
        <f>SUM(D7:D32)</f>
        <v>513</v>
      </c>
      <c r="E38" s="220">
        <f>SUM(E7:E32)</f>
        <v>62</v>
      </c>
      <c r="F38" s="220" t="s">
        <v>484</v>
      </c>
      <c r="G38" s="220">
        <f t="shared" ref="G38:AP38" si="2">SUM(G7:G32)</f>
        <v>9</v>
      </c>
      <c r="H38" s="220">
        <f t="shared" si="2"/>
        <v>0</v>
      </c>
      <c r="I38" s="220">
        <f t="shared" si="2"/>
        <v>45</v>
      </c>
      <c r="J38" s="220">
        <f t="shared" si="2"/>
        <v>0</v>
      </c>
      <c r="K38" s="220" t="s">
        <v>128</v>
      </c>
      <c r="L38" s="220">
        <f t="shared" si="2"/>
        <v>6</v>
      </c>
      <c r="M38" s="218">
        <f t="shared" si="2"/>
        <v>45</v>
      </c>
      <c r="N38" s="218">
        <f t="shared" si="2"/>
        <v>0</v>
      </c>
      <c r="O38" s="218">
        <f t="shared" si="2"/>
        <v>63</v>
      </c>
      <c r="P38" s="218">
        <f t="shared" si="2"/>
        <v>0</v>
      </c>
      <c r="Q38" s="218" t="s">
        <v>128</v>
      </c>
      <c r="R38" s="218">
        <f t="shared" si="2"/>
        <v>12</v>
      </c>
      <c r="S38" s="220">
        <f t="shared" si="2"/>
        <v>0</v>
      </c>
      <c r="T38" s="220">
        <f t="shared" si="2"/>
        <v>0</v>
      </c>
      <c r="U38" s="220">
        <f t="shared" si="2"/>
        <v>36</v>
      </c>
      <c r="V38" s="220">
        <f t="shared" si="2"/>
        <v>0</v>
      </c>
      <c r="W38" s="220" t="s">
        <v>128</v>
      </c>
      <c r="X38" s="220">
        <f t="shared" si="2"/>
        <v>7</v>
      </c>
      <c r="Y38" s="218">
        <f t="shared" si="2"/>
        <v>18</v>
      </c>
      <c r="Z38" s="218">
        <f t="shared" si="2"/>
        <v>0</v>
      </c>
      <c r="AA38" s="218">
        <f t="shared" si="2"/>
        <v>99</v>
      </c>
      <c r="AB38" s="218">
        <f t="shared" si="2"/>
        <v>18</v>
      </c>
      <c r="AC38" s="218" t="s">
        <v>128</v>
      </c>
      <c r="AD38" s="218">
        <f t="shared" si="2"/>
        <v>15</v>
      </c>
      <c r="AE38" s="220">
        <f t="shared" si="2"/>
        <v>27</v>
      </c>
      <c r="AF38" s="220">
        <f t="shared" si="2"/>
        <v>0</v>
      </c>
      <c r="AG38" s="220">
        <f t="shared" si="2"/>
        <v>63</v>
      </c>
      <c r="AH38" s="220">
        <f t="shared" si="2"/>
        <v>9</v>
      </c>
      <c r="AI38" s="220" t="s">
        <v>128</v>
      </c>
      <c r="AJ38" s="220">
        <f t="shared" si="2"/>
        <v>13</v>
      </c>
      <c r="AK38" s="218">
        <f t="shared" si="2"/>
        <v>36</v>
      </c>
      <c r="AL38" s="218">
        <f t="shared" si="2"/>
        <v>0</v>
      </c>
      <c r="AM38" s="218">
        <f t="shared" si="2"/>
        <v>45</v>
      </c>
      <c r="AN38" s="218">
        <f t="shared" si="2"/>
        <v>0</v>
      </c>
      <c r="AO38" s="218" t="s">
        <v>128</v>
      </c>
      <c r="AP38" s="218">
        <f t="shared" si="2"/>
        <v>9</v>
      </c>
      <c r="AQ38" s="58">
        <f>SUM(G38:K38,M38:P38,S38:W38,Y38:AB38,AE38:AH38,AK38:AN38)</f>
        <v>513</v>
      </c>
    </row>
    <row r="39" spans="1:43" ht="17.25" customHeight="1" x14ac:dyDescent="0.25">
      <c r="A39" s="463" t="s">
        <v>489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3"/>
      <c r="X39" s="463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3"/>
      <c r="AN39" s="463"/>
      <c r="AO39" s="463"/>
      <c r="AP39" s="463"/>
    </row>
    <row r="40" spans="1:43" ht="23.25" customHeight="1" x14ac:dyDescent="0.25">
      <c r="A40" s="141" t="s">
        <v>31</v>
      </c>
      <c r="B40" s="101" t="s">
        <v>279</v>
      </c>
      <c r="C40" s="101" t="s">
        <v>293</v>
      </c>
      <c r="D40" s="29">
        <f>SUM(G40:J40, M40:P40, S40:V40,Y40:AB40,AE40:AH40,AK40:AN40)</f>
        <v>18</v>
      </c>
      <c r="E40" s="18">
        <f>L40+R40+X40+AD40+AJ40+AP40</f>
        <v>2</v>
      </c>
      <c r="F40" s="40" t="s">
        <v>75</v>
      </c>
      <c r="G40" s="40"/>
      <c r="H40" s="40"/>
      <c r="I40" s="40"/>
      <c r="J40" s="40"/>
      <c r="K40" s="40"/>
      <c r="L40" s="40"/>
      <c r="M40" s="198"/>
      <c r="N40" s="198"/>
      <c r="O40" s="198"/>
      <c r="P40" s="198"/>
      <c r="Q40" s="198"/>
      <c r="R40" s="198"/>
      <c r="S40" s="40">
        <v>9</v>
      </c>
      <c r="T40" s="40">
        <v>9</v>
      </c>
      <c r="U40" s="40"/>
      <c r="V40" s="40"/>
      <c r="W40" s="40" t="s">
        <v>85</v>
      </c>
      <c r="X40" s="40">
        <v>2</v>
      </c>
      <c r="Y40" s="198"/>
      <c r="Z40" s="198"/>
      <c r="AA40" s="198"/>
      <c r="AB40" s="198"/>
      <c r="AC40" s="198"/>
      <c r="AD40" s="198"/>
      <c r="AE40" s="40"/>
      <c r="AF40" s="40"/>
      <c r="AG40" s="40"/>
      <c r="AH40" s="40"/>
      <c r="AI40" s="40"/>
      <c r="AJ40" s="40"/>
      <c r="AK40" s="198"/>
      <c r="AL40" s="198"/>
      <c r="AM40" s="198"/>
      <c r="AN40" s="198"/>
      <c r="AO40" s="198"/>
      <c r="AP40" s="198"/>
    </row>
    <row r="41" spans="1:43" ht="22.5" customHeight="1" x14ac:dyDescent="0.25">
      <c r="A41" s="141" t="s">
        <v>32</v>
      </c>
      <c r="B41" s="101" t="s">
        <v>325</v>
      </c>
      <c r="C41" s="101" t="s">
        <v>280</v>
      </c>
      <c r="D41" s="29">
        <f t="shared" ref="D41:D46" si="3">SUM(G41:J41, M41:P41, S41:V41,Y41:AB41,AE41:AH41,AK41:AN41)</f>
        <v>18</v>
      </c>
      <c r="E41" s="18">
        <f t="shared" ref="E41:E46" si="4">L41+R41+X41+AD41+AJ41+AP41</f>
        <v>2</v>
      </c>
      <c r="F41" s="40" t="s">
        <v>312</v>
      </c>
      <c r="G41" s="40"/>
      <c r="H41" s="40"/>
      <c r="I41" s="40"/>
      <c r="J41" s="40"/>
      <c r="K41" s="40"/>
      <c r="L41" s="40"/>
      <c r="M41" s="198"/>
      <c r="N41" s="198"/>
      <c r="O41" s="198"/>
      <c r="P41" s="198"/>
      <c r="Q41" s="198"/>
      <c r="R41" s="198"/>
      <c r="S41" s="40">
        <v>9</v>
      </c>
      <c r="T41" s="40">
        <v>9</v>
      </c>
      <c r="U41" s="40"/>
      <c r="V41" s="40"/>
      <c r="W41" s="40" t="s">
        <v>85</v>
      </c>
      <c r="X41" s="40">
        <v>2</v>
      </c>
      <c r="Y41" s="198"/>
      <c r="Z41" s="198"/>
      <c r="AA41" s="198"/>
      <c r="AB41" s="198"/>
      <c r="AC41" s="198"/>
      <c r="AD41" s="198"/>
      <c r="AE41" s="40"/>
      <c r="AF41" s="40"/>
      <c r="AG41" s="40"/>
      <c r="AH41" s="40"/>
      <c r="AI41" s="40"/>
      <c r="AJ41" s="40"/>
      <c r="AK41" s="198"/>
      <c r="AL41" s="198"/>
      <c r="AM41" s="198"/>
      <c r="AN41" s="198"/>
      <c r="AO41" s="198"/>
      <c r="AP41" s="198"/>
    </row>
    <row r="42" spans="1:43" ht="18.649999999999999" customHeight="1" x14ac:dyDescent="0.25">
      <c r="A42" s="141" t="s">
        <v>295</v>
      </c>
      <c r="B42" s="101" t="s">
        <v>264</v>
      </c>
      <c r="C42" s="101" t="s">
        <v>294</v>
      </c>
      <c r="D42" s="40">
        <f t="shared" si="3"/>
        <v>9</v>
      </c>
      <c r="E42" s="18">
        <f t="shared" si="4"/>
        <v>1</v>
      </c>
      <c r="F42" s="40" t="s">
        <v>75</v>
      </c>
      <c r="G42" s="40"/>
      <c r="H42" s="40"/>
      <c r="I42" s="40"/>
      <c r="J42" s="40"/>
      <c r="K42" s="40"/>
      <c r="L42" s="40"/>
      <c r="M42" s="198"/>
      <c r="N42" s="198"/>
      <c r="O42" s="198"/>
      <c r="P42" s="198"/>
      <c r="Q42" s="198"/>
      <c r="R42" s="198"/>
      <c r="S42" s="40">
        <v>9</v>
      </c>
      <c r="T42" s="40"/>
      <c r="U42" s="40"/>
      <c r="V42" s="40"/>
      <c r="W42" s="40" t="s">
        <v>75</v>
      </c>
      <c r="X42" s="40">
        <v>1</v>
      </c>
      <c r="Y42" s="198"/>
      <c r="Z42" s="198"/>
      <c r="AA42" s="198"/>
      <c r="AB42" s="198"/>
      <c r="AC42" s="198"/>
      <c r="AD42" s="198"/>
      <c r="AE42" s="40"/>
      <c r="AF42" s="40"/>
      <c r="AG42" s="40"/>
      <c r="AH42" s="40"/>
      <c r="AI42" s="40"/>
      <c r="AJ42" s="40"/>
      <c r="AK42" s="198"/>
      <c r="AL42" s="198"/>
      <c r="AM42" s="198"/>
      <c r="AN42" s="198"/>
      <c r="AO42" s="198"/>
      <c r="AP42" s="198"/>
    </row>
    <row r="43" spans="1:43" ht="18.649999999999999" customHeight="1" x14ac:dyDescent="0.25">
      <c r="A43" s="141" t="s">
        <v>296</v>
      </c>
      <c r="B43" s="101" t="s">
        <v>549</v>
      </c>
      <c r="C43" s="101" t="s">
        <v>353</v>
      </c>
      <c r="D43" s="40">
        <f t="shared" si="3"/>
        <v>9</v>
      </c>
      <c r="E43" s="18">
        <f t="shared" si="4"/>
        <v>1</v>
      </c>
      <c r="F43" s="40" t="s">
        <v>75</v>
      </c>
      <c r="G43" s="40"/>
      <c r="H43" s="40"/>
      <c r="I43" s="40"/>
      <c r="J43" s="40"/>
      <c r="K43" s="40"/>
      <c r="L43" s="40"/>
      <c r="M43" s="198"/>
      <c r="N43" s="198"/>
      <c r="O43" s="198"/>
      <c r="P43" s="198"/>
      <c r="Q43" s="198"/>
      <c r="R43" s="198"/>
      <c r="S43" s="40"/>
      <c r="T43" s="40"/>
      <c r="U43" s="40"/>
      <c r="V43" s="40"/>
      <c r="W43" s="40"/>
      <c r="X43" s="40"/>
      <c r="Y43" s="198">
        <v>9</v>
      </c>
      <c r="Z43" s="198"/>
      <c r="AA43" s="198"/>
      <c r="AB43" s="198"/>
      <c r="AC43" s="198" t="s">
        <v>75</v>
      </c>
      <c r="AD43" s="198">
        <v>1</v>
      </c>
      <c r="AE43" s="40"/>
      <c r="AF43" s="40"/>
      <c r="AG43" s="40"/>
      <c r="AH43" s="40"/>
      <c r="AI43" s="40"/>
      <c r="AJ43" s="40"/>
      <c r="AK43" s="198"/>
      <c r="AL43" s="198"/>
      <c r="AM43" s="198"/>
      <c r="AN43" s="198"/>
      <c r="AO43" s="198"/>
      <c r="AP43" s="198"/>
    </row>
    <row r="44" spans="1:43" ht="18.649999999999999" customHeight="1" x14ac:dyDescent="0.25">
      <c r="A44" s="141" t="s">
        <v>298</v>
      </c>
      <c r="B44" s="101" t="s">
        <v>348</v>
      </c>
      <c r="C44" s="101" t="s">
        <v>324</v>
      </c>
      <c r="D44" s="40">
        <f t="shared" si="3"/>
        <v>30</v>
      </c>
      <c r="E44" s="18">
        <f t="shared" si="4"/>
        <v>3</v>
      </c>
      <c r="F44" s="40" t="s">
        <v>332</v>
      </c>
      <c r="G44" s="40"/>
      <c r="H44" s="40"/>
      <c r="I44" s="40"/>
      <c r="J44" s="40"/>
      <c r="K44" s="40"/>
      <c r="L44" s="40"/>
      <c r="M44" s="198"/>
      <c r="N44" s="198"/>
      <c r="O44" s="198"/>
      <c r="P44" s="198"/>
      <c r="Q44" s="198"/>
      <c r="R44" s="198"/>
      <c r="S44" s="40"/>
      <c r="T44" s="40"/>
      <c r="U44" s="40"/>
      <c r="V44" s="40"/>
      <c r="W44" s="40"/>
      <c r="X44" s="40"/>
      <c r="Y44" s="198">
        <v>9</v>
      </c>
      <c r="Z44" s="198"/>
      <c r="AA44" s="529">
        <v>21</v>
      </c>
      <c r="AB44" s="198"/>
      <c r="AC44" s="198" t="s">
        <v>85</v>
      </c>
      <c r="AD44" s="198">
        <v>3</v>
      </c>
      <c r="AE44" s="40"/>
      <c r="AF44" s="40"/>
      <c r="AG44" s="40"/>
      <c r="AH44" s="40"/>
      <c r="AI44" s="40"/>
      <c r="AJ44" s="40"/>
      <c r="AK44" s="198"/>
      <c r="AL44" s="198"/>
      <c r="AM44" s="198"/>
      <c r="AN44" s="198"/>
      <c r="AO44" s="198"/>
      <c r="AP44" s="198"/>
    </row>
    <row r="45" spans="1:43" ht="18.649999999999999" customHeight="1" x14ac:dyDescent="0.25">
      <c r="A45" s="141" t="s">
        <v>503</v>
      </c>
      <c r="B45" s="101" t="s">
        <v>349</v>
      </c>
      <c r="C45" s="101" t="s">
        <v>297</v>
      </c>
      <c r="D45" s="40">
        <f t="shared" si="3"/>
        <v>30</v>
      </c>
      <c r="E45" s="18">
        <f t="shared" si="4"/>
        <v>4</v>
      </c>
      <c r="F45" s="40" t="s">
        <v>76</v>
      </c>
      <c r="G45" s="40"/>
      <c r="H45" s="40"/>
      <c r="I45" s="40"/>
      <c r="J45" s="40"/>
      <c r="K45" s="40"/>
      <c r="L45" s="40"/>
      <c r="M45" s="198"/>
      <c r="N45" s="198"/>
      <c r="O45" s="198"/>
      <c r="P45" s="198"/>
      <c r="Q45" s="198"/>
      <c r="R45" s="198"/>
      <c r="S45" s="40"/>
      <c r="T45" s="40"/>
      <c r="U45" s="40"/>
      <c r="V45" s="40"/>
      <c r="W45" s="40"/>
      <c r="X45" s="40"/>
      <c r="Y45" s="198"/>
      <c r="Z45" s="198"/>
      <c r="AA45" s="198"/>
      <c r="AB45" s="198"/>
      <c r="AC45" s="198"/>
      <c r="AD45" s="198"/>
      <c r="AE45" s="40">
        <v>9</v>
      </c>
      <c r="AF45" s="40"/>
      <c r="AG45" s="530">
        <v>21</v>
      </c>
      <c r="AH45" s="40"/>
      <c r="AI45" s="40" t="s">
        <v>76</v>
      </c>
      <c r="AJ45" s="40">
        <v>4</v>
      </c>
      <c r="AK45" s="198"/>
      <c r="AL45" s="198"/>
      <c r="AM45" s="198"/>
      <c r="AN45" s="198"/>
      <c r="AO45" s="198"/>
      <c r="AP45" s="198"/>
    </row>
    <row r="46" spans="1:43" ht="18.649999999999999" customHeight="1" x14ac:dyDescent="0.25">
      <c r="A46" s="141" t="s">
        <v>508</v>
      </c>
      <c r="B46" s="101" t="s">
        <v>281</v>
      </c>
      <c r="C46" s="101" t="s">
        <v>323</v>
      </c>
      <c r="D46" s="40">
        <f t="shared" si="3"/>
        <v>60</v>
      </c>
      <c r="E46" s="18">
        <f t="shared" si="4"/>
        <v>6</v>
      </c>
      <c r="F46" s="40" t="s">
        <v>75</v>
      </c>
      <c r="G46" s="40"/>
      <c r="H46" s="40"/>
      <c r="I46" s="40"/>
      <c r="J46" s="40"/>
      <c r="K46" s="40"/>
      <c r="L46" s="40"/>
      <c r="M46" s="198"/>
      <c r="N46" s="198"/>
      <c r="O46" s="198"/>
      <c r="P46" s="198"/>
      <c r="Q46" s="198"/>
      <c r="R46" s="198"/>
      <c r="S46" s="40"/>
      <c r="T46" s="40"/>
      <c r="U46" s="40"/>
      <c r="V46" s="40"/>
      <c r="W46" s="40"/>
      <c r="X46" s="40"/>
      <c r="Y46" s="198"/>
      <c r="Z46" s="198"/>
      <c r="AA46" s="198"/>
      <c r="AB46" s="198"/>
      <c r="AC46" s="198"/>
      <c r="AD46" s="198"/>
      <c r="AE46" s="40"/>
      <c r="AF46" s="40"/>
      <c r="AG46" s="40"/>
      <c r="AH46" s="40"/>
      <c r="AI46" s="40"/>
      <c r="AJ46" s="40"/>
      <c r="AK46" s="198"/>
      <c r="AL46" s="198"/>
      <c r="AM46" s="198"/>
      <c r="AN46" s="198">
        <v>60</v>
      </c>
      <c r="AO46" s="198" t="s">
        <v>75</v>
      </c>
      <c r="AP46" s="198">
        <v>6</v>
      </c>
    </row>
    <row r="47" spans="1:43" ht="19.5" customHeight="1" x14ac:dyDescent="0.25">
      <c r="A47" s="458" t="s">
        <v>485</v>
      </c>
      <c r="B47" s="458"/>
      <c r="C47" s="458"/>
      <c r="D47" s="108">
        <f>SUM(D40:D46)</f>
        <v>174</v>
      </c>
      <c r="E47" s="108">
        <f>SUM(E40:E46)</f>
        <v>19</v>
      </c>
      <c r="F47" s="236"/>
      <c r="G47" s="236"/>
      <c r="H47" s="236"/>
      <c r="I47" s="236"/>
      <c r="J47" s="236"/>
      <c r="K47" s="236"/>
      <c r="L47" s="236"/>
      <c r="M47" s="198"/>
      <c r="N47" s="198"/>
      <c r="O47" s="198"/>
      <c r="P47" s="198"/>
      <c r="Q47" s="198"/>
      <c r="R47" s="198"/>
      <c r="S47" s="236">
        <f>SUM(S40:S46)</f>
        <v>27</v>
      </c>
      <c r="T47" s="236">
        <f>SUM(T40:T46)</f>
        <v>18</v>
      </c>
      <c r="U47" s="236">
        <f>SUM(U40:U46)</f>
        <v>0</v>
      </c>
      <c r="V47" s="236">
        <f>SUM(V40:V46)</f>
        <v>0</v>
      </c>
      <c r="W47" s="236"/>
      <c r="X47" s="236">
        <f>SUM(X40:X46)</f>
        <v>5</v>
      </c>
      <c r="Y47" s="198">
        <f>SUM(Y40:Y46)</f>
        <v>18</v>
      </c>
      <c r="Z47" s="198">
        <f>SUM(Z40:Z46)</f>
        <v>0</v>
      </c>
      <c r="AA47" s="198">
        <f>SUM(AA40:AA46)</f>
        <v>21</v>
      </c>
      <c r="AB47" s="198">
        <f>SUM(AB40:AB46)</f>
        <v>0</v>
      </c>
      <c r="AC47" s="198"/>
      <c r="AD47" s="198">
        <f>SUM(AD40:AD46)</f>
        <v>4</v>
      </c>
      <c r="AE47" s="236">
        <f>SUM(AE40:AE46)</f>
        <v>9</v>
      </c>
      <c r="AF47" s="236">
        <f>SUM(AF40:AF46)</f>
        <v>0</v>
      </c>
      <c r="AG47" s="236">
        <f>SUM(AG40:AG46)</f>
        <v>21</v>
      </c>
      <c r="AH47" s="236">
        <f>SUM(AH40:AH46)</f>
        <v>0</v>
      </c>
      <c r="AI47" s="236"/>
      <c r="AJ47" s="236">
        <f>SUM(AJ40:AJ46)</f>
        <v>4</v>
      </c>
      <c r="AK47" s="198">
        <f>SUM(AK40:AK46)</f>
        <v>0</v>
      </c>
      <c r="AL47" s="198">
        <f>SUM(AL40:AL46)</f>
        <v>0</v>
      </c>
      <c r="AM47" s="198">
        <f>SUM(AM40:AM46)</f>
        <v>0</v>
      </c>
      <c r="AN47" s="198">
        <f>SUM(AN40:AN46)</f>
        <v>60</v>
      </c>
      <c r="AO47" s="198"/>
      <c r="AP47" s="198">
        <f>SUM(AP40:AP46)</f>
        <v>6</v>
      </c>
      <c r="AQ47" s="58">
        <f>SUM(G47:K47,M47:P47,S47:W47,Y47:AB47,AE47:AH47,AK47:AN47)</f>
        <v>174</v>
      </c>
    </row>
    <row r="48" spans="1:43" ht="14" x14ac:dyDescent="0.25">
      <c r="A48" s="462" t="s">
        <v>527</v>
      </c>
      <c r="B48" s="462"/>
      <c r="C48" s="462"/>
      <c r="D48" s="453">
        <f>D38+D47</f>
        <v>687</v>
      </c>
      <c r="E48" s="453">
        <f>E38+E47</f>
        <v>81</v>
      </c>
      <c r="F48" s="453" t="s">
        <v>484</v>
      </c>
      <c r="G48" s="221">
        <f>G38+G47</f>
        <v>9</v>
      </c>
      <c r="H48" s="221">
        <f>H38+H47</f>
        <v>0</v>
      </c>
      <c r="I48" s="221">
        <f>I38+I47</f>
        <v>45</v>
      </c>
      <c r="J48" s="221">
        <f>J38+J47</f>
        <v>0</v>
      </c>
      <c r="K48" s="221" t="s">
        <v>128</v>
      </c>
      <c r="L48" s="221">
        <f>L47+L38</f>
        <v>6</v>
      </c>
      <c r="M48" s="222">
        <f>M38+M47</f>
        <v>45</v>
      </c>
      <c r="N48" s="222">
        <f>N38+N47</f>
        <v>0</v>
      </c>
      <c r="O48" s="222">
        <f>O38+O47</f>
        <v>63</v>
      </c>
      <c r="P48" s="222">
        <f>P38+P47</f>
        <v>0</v>
      </c>
      <c r="Q48" s="222" t="s">
        <v>128</v>
      </c>
      <c r="R48" s="222">
        <f>R47+R38</f>
        <v>12</v>
      </c>
      <c r="S48" s="230">
        <f>S38+S47</f>
        <v>27</v>
      </c>
      <c r="T48" s="221">
        <f>T38+T47</f>
        <v>18</v>
      </c>
      <c r="U48" s="221">
        <f>U38+U47</f>
        <v>36</v>
      </c>
      <c r="V48" s="221">
        <f>V38+V47</f>
        <v>0</v>
      </c>
      <c r="W48" s="221" t="s">
        <v>128</v>
      </c>
      <c r="X48" s="221">
        <f>X47+X38</f>
        <v>12</v>
      </c>
      <c r="Y48" s="222">
        <f>Y38+Y47</f>
        <v>36</v>
      </c>
      <c r="Z48" s="222">
        <f>Z38+Z47</f>
        <v>0</v>
      </c>
      <c r="AA48" s="222">
        <f>AA38+AA47</f>
        <v>120</v>
      </c>
      <c r="AB48" s="222">
        <f>AB38+AB47</f>
        <v>18</v>
      </c>
      <c r="AC48" s="222" t="s">
        <v>128</v>
      </c>
      <c r="AD48" s="222">
        <f>AD47+AD38</f>
        <v>19</v>
      </c>
      <c r="AE48" s="221">
        <f>AE38+AE47</f>
        <v>36</v>
      </c>
      <c r="AF48" s="221">
        <f>AF38+AF47</f>
        <v>0</v>
      </c>
      <c r="AG48" s="221">
        <f>AG38+AG47</f>
        <v>84</v>
      </c>
      <c r="AH48" s="221">
        <f>AH38+AH47</f>
        <v>9</v>
      </c>
      <c r="AI48" s="221" t="s">
        <v>128</v>
      </c>
      <c r="AJ48" s="221">
        <f>AJ47+AJ38</f>
        <v>17</v>
      </c>
      <c r="AK48" s="222">
        <f>AK38+AK47</f>
        <v>36</v>
      </c>
      <c r="AL48" s="222">
        <f>AL38+AL47</f>
        <v>0</v>
      </c>
      <c r="AM48" s="222">
        <f>AM38+AM47</f>
        <v>45</v>
      </c>
      <c r="AN48" s="222">
        <f>AN38+AN47</f>
        <v>60</v>
      </c>
      <c r="AO48" s="222" t="s">
        <v>128</v>
      </c>
      <c r="AP48" s="222">
        <f>AP47+AP38</f>
        <v>15</v>
      </c>
    </row>
    <row r="49" spans="1:43" ht="14" x14ac:dyDescent="0.25">
      <c r="A49" s="462"/>
      <c r="B49" s="462"/>
      <c r="C49" s="462"/>
      <c r="D49" s="453"/>
      <c r="E49" s="453"/>
      <c r="F49" s="453"/>
      <c r="G49" s="453">
        <f>SUM(G47:J47,G38:J38)</f>
        <v>54</v>
      </c>
      <c r="H49" s="453"/>
      <c r="I49" s="453"/>
      <c r="J49" s="453"/>
      <c r="K49" s="221"/>
      <c r="L49" s="221"/>
      <c r="M49" s="461">
        <f>SUM(M47:P47,M38:P38)</f>
        <v>108</v>
      </c>
      <c r="N49" s="461"/>
      <c r="O49" s="461"/>
      <c r="P49" s="461"/>
      <c r="Q49" s="222"/>
      <c r="R49" s="222"/>
      <c r="S49" s="453">
        <f>SUM(S47:V47,S38:V38)</f>
        <v>81</v>
      </c>
      <c r="T49" s="453"/>
      <c r="U49" s="453"/>
      <c r="V49" s="453"/>
      <c r="W49" s="221"/>
      <c r="X49" s="221"/>
      <c r="Y49" s="461">
        <f>SUM(Y47:AB47,Y38:AB38)</f>
        <v>174</v>
      </c>
      <c r="Z49" s="461"/>
      <c r="AA49" s="461"/>
      <c r="AB49" s="461"/>
      <c r="AC49" s="222"/>
      <c r="AD49" s="222"/>
      <c r="AE49" s="453">
        <f>SUM(AE47:AH47,AE38:AH38)</f>
        <v>129</v>
      </c>
      <c r="AF49" s="453"/>
      <c r="AG49" s="453"/>
      <c r="AH49" s="453"/>
      <c r="AI49" s="221"/>
      <c r="AJ49" s="221"/>
      <c r="AK49" s="461">
        <f>SUM(AK47:AN47,AK38:AN38)</f>
        <v>141</v>
      </c>
      <c r="AL49" s="461"/>
      <c r="AM49" s="461"/>
      <c r="AN49" s="461"/>
      <c r="AO49" s="222"/>
      <c r="AP49" s="222"/>
      <c r="AQ49" s="58">
        <f>G49+M49+S49+Y49+AE49+AK49</f>
        <v>687</v>
      </c>
    </row>
    <row r="50" spans="1:43" ht="11.25" customHeight="1" x14ac:dyDescent="0.25">
      <c r="B50" s="235"/>
      <c r="C50" s="460" t="s">
        <v>554</v>
      </c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460"/>
      <c r="O50" s="460"/>
      <c r="P50" s="460"/>
      <c r="Q50" s="460"/>
      <c r="R50" s="460"/>
      <c r="S50" s="460"/>
      <c r="T50" s="460"/>
      <c r="U50" s="235"/>
      <c r="V50" s="235"/>
      <c r="W50" s="235"/>
    </row>
    <row r="51" spans="1:43" ht="17.5" customHeight="1" x14ac:dyDescent="0.25"/>
    <row r="52" spans="1:43" x14ac:dyDescent="0.25">
      <c r="A52" s="457" t="s">
        <v>267</v>
      </c>
      <c r="B52" s="457"/>
      <c r="V52" s="58" t="s">
        <v>269</v>
      </c>
    </row>
    <row r="53" spans="1:43" x14ac:dyDescent="0.25">
      <c r="V53" s="58" t="s">
        <v>268</v>
      </c>
    </row>
    <row r="54" spans="1:43" x14ac:dyDescent="0.25">
      <c r="V54" s="58" t="s">
        <v>548</v>
      </c>
    </row>
  </sheetData>
  <mergeCells count="48">
    <mergeCell ref="A6:AP6"/>
    <mergeCell ref="A1:AP1"/>
    <mergeCell ref="AP4:AP5"/>
    <mergeCell ref="AK4:AN4"/>
    <mergeCell ref="L4:L5"/>
    <mergeCell ref="M4:P4"/>
    <mergeCell ref="F3:F5"/>
    <mergeCell ref="G3:L3"/>
    <mergeCell ref="G4:J4"/>
    <mergeCell ref="K4:K5"/>
    <mergeCell ref="W4:W5"/>
    <mergeCell ref="A3:A5"/>
    <mergeCell ref="B3:B5"/>
    <mergeCell ref="C3:C5"/>
    <mergeCell ref="D3:D5"/>
    <mergeCell ref="X4:X5"/>
    <mergeCell ref="M3:R3"/>
    <mergeCell ref="A52:B52"/>
    <mergeCell ref="A38:C38"/>
    <mergeCell ref="A47:C47"/>
    <mergeCell ref="AE49:AH49"/>
    <mergeCell ref="B32:C32"/>
    <mergeCell ref="C50:T50"/>
    <mergeCell ref="G49:J49"/>
    <mergeCell ref="M49:P49"/>
    <mergeCell ref="S49:V49"/>
    <mergeCell ref="Y49:AB49"/>
    <mergeCell ref="A48:C49"/>
    <mergeCell ref="D48:D49"/>
    <mergeCell ref="E48:E49"/>
    <mergeCell ref="F48:F49"/>
    <mergeCell ref="A39:AP39"/>
    <mergeCell ref="AK49:AN49"/>
    <mergeCell ref="S3:X3"/>
    <mergeCell ref="E3:E5"/>
    <mergeCell ref="AK3:AP3"/>
    <mergeCell ref="AE4:AH4"/>
    <mergeCell ref="AI4:AI5"/>
    <mergeCell ref="Y3:AD3"/>
    <mergeCell ref="AE3:AJ3"/>
    <mergeCell ref="AO4:AO5"/>
    <mergeCell ref="AJ4:AJ5"/>
    <mergeCell ref="AC4:AC5"/>
    <mergeCell ref="AD4:AD5"/>
    <mergeCell ref="Y4:AB4"/>
    <mergeCell ref="Q4:Q5"/>
    <mergeCell ref="R4:R5"/>
    <mergeCell ref="S4:V4"/>
  </mergeCells>
  <phoneticPr fontId="57" type="noConversion"/>
  <conditionalFormatting sqref="E40:E46 E10:E21 E23:E37">
    <cfRule type="cellIs" priority="8" stopIfTrue="1" operator="notEqual">
      <formula>C12</formula>
    </cfRule>
  </conditionalFormatting>
  <conditionalFormatting sqref="E7:E21 E23:E32">
    <cfRule type="cellIs" priority="7" stopIfTrue="1" operator="notEqual">
      <formula>C7</formula>
    </cfRule>
  </conditionalFormatting>
  <conditionalFormatting sqref="E33:E37">
    <cfRule type="cellIs" priority="5" stopIfTrue="1" operator="notEqual">
      <formula>C33</formula>
    </cfRule>
  </conditionalFormatting>
  <conditionalFormatting sqref="E40:E46">
    <cfRule type="cellIs" priority="3" stopIfTrue="1" operator="notEqual">
      <formula>C40</formula>
    </cfRule>
  </conditionalFormatting>
  <conditionalFormatting sqref="E7:E8">
    <cfRule type="cellIs" priority="448" stopIfTrue="1" operator="notEqual">
      <formula>C10</formula>
    </cfRule>
  </conditionalFormatting>
  <conditionalFormatting sqref="E9">
    <cfRule type="cellIs" priority="453" stopIfTrue="1" operator="notEqual">
      <formula>C15</formula>
    </cfRule>
  </conditionalFormatting>
  <conditionalFormatting sqref="E22">
    <cfRule type="cellIs" priority="2" stopIfTrue="1" operator="notEqual">
      <formula>C24</formula>
    </cfRule>
  </conditionalFormatting>
  <conditionalFormatting sqref="E22">
    <cfRule type="cellIs" priority="1" stopIfTrue="1" operator="notEqual">
      <formula>C22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45" fitToHeight="0" orientation="landscape" r:id="rId1"/>
  <headerFooter alignWithMargins="0">
    <oddHeader>&amp;LKIERUNEK: PEDAGOGIKA&amp;C&amp;"Arial,Pogrubiony"&amp;12P L A N   S T U D I Ó W    N I E S T A C J O N A R N Y C H&amp;R&amp;"Arial,Kursywa"Rekrutacja w roku akademickim 2017/2018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56"/>
  <sheetViews>
    <sheetView topLeftCell="A16" zoomScale="90" zoomScaleNormal="90" zoomScaleSheetLayoutView="63" zoomScalePageLayoutView="70" workbookViewId="0">
      <selection activeCell="AD19" sqref="AD19"/>
    </sheetView>
  </sheetViews>
  <sheetFormatPr defaultColWidth="8.7265625" defaultRowHeight="12.5" x14ac:dyDescent="0.25"/>
  <cols>
    <col min="1" max="1" width="4.1796875" style="1" customWidth="1"/>
    <col min="2" max="2" width="21.81640625" style="1" customWidth="1"/>
    <col min="3" max="3" width="45.453125" style="1" customWidth="1"/>
    <col min="4" max="5" width="5.81640625" style="1" customWidth="1"/>
    <col min="6" max="6" width="7.453125" style="1" customWidth="1"/>
    <col min="7" max="10" width="4.453125" style="1" customWidth="1"/>
    <col min="11" max="11" width="8" style="1" customWidth="1"/>
    <col min="12" max="12" width="4.54296875" style="1" customWidth="1"/>
    <col min="13" max="16" width="4.453125" style="1" customWidth="1"/>
    <col min="17" max="17" width="8" style="1" customWidth="1"/>
    <col min="18" max="18" width="4.54296875" style="1" customWidth="1"/>
    <col min="19" max="22" width="4.453125" style="1" customWidth="1"/>
    <col min="23" max="23" width="8" style="1" customWidth="1"/>
    <col min="24" max="24" width="4.54296875" style="1" customWidth="1"/>
    <col min="25" max="28" width="4.453125" style="1" customWidth="1"/>
    <col min="29" max="29" width="8" style="1" customWidth="1"/>
    <col min="30" max="30" width="4.54296875" style="1" customWidth="1"/>
    <col min="31" max="34" width="4.453125" style="1" customWidth="1"/>
    <col min="35" max="35" width="8" style="1" customWidth="1"/>
    <col min="36" max="36" width="4.54296875" style="1" customWidth="1"/>
    <col min="37" max="40" width="4.453125" style="1" customWidth="1"/>
    <col min="41" max="41" width="8" style="1" customWidth="1"/>
    <col min="42" max="42" width="4.54296875" style="1" customWidth="1"/>
    <col min="43" max="43" width="10" style="1" customWidth="1"/>
    <col min="44" max="16384" width="8.7265625" style="1"/>
  </cols>
  <sheetData>
    <row r="1" spans="1:43" ht="19.5" customHeight="1" thickBot="1" x14ac:dyDescent="0.4">
      <c r="A1" s="445" t="s">
        <v>356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</row>
    <row r="2" spans="1:43" ht="10" customHeight="1" thickTop="1" x14ac:dyDescent="0.3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</row>
    <row r="3" spans="1:43" ht="12.65" customHeight="1" x14ac:dyDescent="0.25">
      <c r="A3" s="402" t="s">
        <v>0</v>
      </c>
      <c r="B3" s="404" t="s">
        <v>1</v>
      </c>
      <c r="C3" s="402" t="s">
        <v>2</v>
      </c>
      <c r="D3" s="407" t="s">
        <v>51</v>
      </c>
      <c r="E3" s="407" t="s">
        <v>3</v>
      </c>
      <c r="F3" s="402" t="s">
        <v>52</v>
      </c>
      <c r="G3" s="404" t="s">
        <v>54</v>
      </c>
      <c r="H3" s="404"/>
      <c r="I3" s="404"/>
      <c r="J3" s="404"/>
      <c r="K3" s="404"/>
      <c r="L3" s="404"/>
      <c r="M3" s="406" t="s">
        <v>55</v>
      </c>
      <c r="N3" s="406"/>
      <c r="O3" s="406"/>
      <c r="P3" s="406"/>
      <c r="Q3" s="406"/>
      <c r="R3" s="406"/>
      <c r="S3" s="404" t="s">
        <v>56</v>
      </c>
      <c r="T3" s="404"/>
      <c r="U3" s="404"/>
      <c r="V3" s="404"/>
      <c r="W3" s="404"/>
      <c r="X3" s="404"/>
      <c r="Y3" s="406" t="s">
        <v>57</v>
      </c>
      <c r="Z3" s="406"/>
      <c r="AA3" s="406"/>
      <c r="AB3" s="406"/>
      <c r="AC3" s="406"/>
      <c r="AD3" s="406"/>
      <c r="AE3" s="404" t="s">
        <v>58</v>
      </c>
      <c r="AF3" s="404"/>
      <c r="AG3" s="404"/>
      <c r="AH3" s="404"/>
      <c r="AI3" s="404"/>
      <c r="AJ3" s="404"/>
      <c r="AK3" s="406" t="s">
        <v>59</v>
      </c>
      <c r="AL3" s="406"/>
      <c r="AM3" s="406"/>
      <c r="AN3" s="406"/>
      <c r="AO3" s="406"/>
      <c r="AP3" s="406"/>
    </row>
    <row r="4" spans="1:43" ht="12.65" customHeight="1" x14ac:dyDescent="0.25">
      <c r="A4" s="402"/>
      <c r="B4" s="404"/>
      <c r="C4" s="402"/>
      <c r="D4" s="407"/>
      <c r="E4" s="407"/>
      <c r="F4" s="402"/>
      <c r="G4" s="402" t="s">
        <v>53</v>
      </c>
      <c r="H4" s="402"/>
      <c r="I4" s="402"/>
      <c r="J4" s="402"/>
      <c r="K4" s="402" t="s">
        <v>52</v>
      </c>
      <c r="L4" s="407" t="s">
        <v>3</v>
      </c>
      <c r="M4" s="400" t="s">
        <v>53</v>
      </c>
      <c r="N4" s="400"/>
      <c r="O4" s="400"/>
      <c r="P4" s="400"/>
      <c r="Q4" s="400" t="s">
        <v>52</v>
      </c>
      <c r="R4" s="413" t="s">
        <v>3</v>
      </c>
      <c r="S4" s="402" t="s">
        <v>53</v>
      </c>
      <c r="T4" s="402"/>
      <c r="U4" s="402"/>
      <c r="V4" s="402"/>
      <c r="W4" s="402" t="s">
        <v>52</v>
      </c>
      <c r="X4" s="407" t="s">
        <v>3</v>
      </c>
      <c r="Y4" s="400" t="s">
        <v>53</v>
      </c>
      <c r="Z4" s="400"/>
      <c r="AA4" s="400"/>
      <c r="AB4" s="400"/>
      <c r="AC4" s="400" t="s">
        <v>52</v>
      </c>
      <c r="AD4" s="413" t="s">
        <v>3</v>
      </c>
      <c r="AE4" s="402" t="s">
        <v>53</v>
      </c>
      <c r="AF4" s="402"/>
      <c r="AG4" s="402"/>
      <c r="AH4" s="402"/>
      <c r="AI4" s="402" t="s">
        <v>52</v>
      </c>
      <c r="AJ4" s="407" t="s">
        <v>3</v>
      </c>
      <c r="AK4" s="400" t="s">
        <v>53</v>
      </c>
      <c r="AL4" s="400"/>
      <c r="AM4" s="400"/>
      <c r="AN4" s="400"/>
      <c r="AO4" s="400" t="s">
        <v>52</v>
      </c>
      <c r="AP4" s="413" t="s">
        <v>3</v>
      </c>
    </row>
    <row r="5" spans="1:43" ht="20.149999999999999" customHeight="1" x14ac:dyDescent="0.25">
      <c r="A5" s="465"/>
      <c r="B5" s="466"/>
      <c r="C5" s="465"/>
      <c r="D5" s="467"/>
      <c r="E5" s="467" t="s">
        <v>3</v>
      </c>
      <c r="F5" s="465" t="s">
        <v>52</v>
      </c>
      <c r="G5" s="204" t="s">
        <v>4</v>
      </c>
      <c r="H5" s="205" t="s">
        <v>5</v>
      </c>
      <c r="I5" s="205" t="s">
        <v>301</v>
      </c>
      <c r="J5" s="205" t="s">
        <v>300</v>
      </c>
      <c r="K5" s="465"/>
      <c r="L5" s="467"/>
      <c r="M5" s="206" t="s">
        <v>4</v>
      </c>
      <c r="N5" s="207" t="s">
        <v>5</v>
      </c>
      <c r="O5" s="207" t="s">
        <v>301</v>
      </c>
      <c r="P5" s="207" t="s">
        <v>300</v>
      </c>
      <c r="Q5" s="469"/>
      <c r="R5" s="468"/>
      <c r="S5" s="204" t="s">
        <v>4</v>
      </c>
      <c r="T5" s="205" t="s">
        <v>5</v>
      </c>
      <c r="U5" s="205" t="s">
        <v>301</v>
      </c>
      <c r="V5" s="205" t="s">
        <v>300</v>
      </c>
      <c r="W5" s="465"/>
      <c r="X5" s="467"/>
      <c r="Y5" s="206" t="s">
        <v>4</v>
      </c>
      <c r="Z5" s="207" t="s">
        <v>5</v>
      </c>
      <c r="AA5" s="207" t="s">
        <v>301</v>
      </c>
      <c r="AB5" s="207" t="s">
        <v>300</v>
      </c>
      <c r="AC5" s="469"/>
      <c r="AD5" s="468"/>
      <c r="AE5" s="204" t="s">
        <v>4</v>
      </c>
      <c r="AF5" s="205" t="s">
        <v>5</v>
      </c>
      <c r="AG5" s="205" t="s">
        <v>301</v>
      </c>
      <c r="AH5" s="205" t="s">
        <v>300</v>
      </c>
      <c r="AI5" s="465"/>
      <c r="AJ5" s="467"/>
      <c r="AK5" s="206" t="s">
        <v>4</v>
      </c>
      <c r="AL5" s="207" t="s">
        <v>5</v>
      </c>
      <c r="AM5" s="207" t="s">
        <v>301</v>
      </c>
      <c r="AN5" s="207" t="s">
        <v>300</v>
      </c>
      <c r="AO5" s="469"/>
      <c r="AP5" s="468"/>
      <c r="AQ5" s="217"/>
    </row>
    <row r="6" spans="1:43" ht="22.5" customHeight="1" x14ac:dyDescent="0.25">
      <c r="A6" s="472" t="s">
        <v>488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2"/>
      <c r="AE6" s="472"/>
      <c r="AF6" s="472"/>
      <c r="AG6" s="472"/>
      <c r="AH6" s="472"/>
      <c r="AI6" s="472"/>
      <c r="AJ6" s="472"/>
      <c r="AK6" s="472"/>
      <c r="AL6" s="472"/>
      <c r="AM6" s="472"/>
      <c r="AN6" s="472"/>
      <c r="AO6" s="472"/>
      <c r="AP6" s="472"/>
    </row>
    <row r="7" spans="1:43" ht="32.5" customHeight="1" x14ac:dyDescent="0.25">
      <c r="A7" s="141" t="s">
        <v>6</v>
      </c>
      <c r="B7" s="150" t="s">
        <v>459</v>
      </c>
      <c r="C7" s="101" t="s">
        <v>316</v>
      </c>
      <c r="D7" s="29">
        <f t="shared" ref="D7:D37" si="0">SUM(G7:J7, M7:P7, S7:V7,Y7:AB7,AE7:AH7,AK7:AN7)</f>
        <v>9</v>
      </c>
      <c r="E7" s="18">
        <f t="shared" ref="E7:E37" si="1">L7+R7+X7+AD7+AJ7+AP7</f>
        <v>1</v>
      </c>
      <c r="F7" s="40" t="s">
        <v>75</v>
      </c>
      <c r="G7" s="40"/>
      <c r="H7" s="40"/>
      <c r="I7" s="40">
        <v>9</v>
      </c>
      <c r="J7" s="40"/>
      <c r="K7" s="40" t="s">
        <v>75</v>
      </c>
      <c r="L7" s="40">
        <v>1</v>
      </c>
      <c r="M7" s="198"/>
      <c r="N7" s="198"/>
      <c r="O7" s="198"/>
      <c r="P7" s="198"/>
      <c r="Q7" s="198"/>
      <c r="R7" s="198"/>
      <c r="S7" s="40"/>
      <c r="T7" s="40"/>
      <c r="U7" s="40"/>
      <c r="V7" s="40"/>
      <c r="W7" s="40"/>
      <c r="X7" s="40"/>
      <c r="Y7" s="198"/>
      <c r="Z7" s="198"/>
      <c r="AA7" s="198"/>
      <c r="AB7" s="198"/>
      <c r="AC7" s="198"/>
      <c r="AD7" s="198"/>
      <c r="AE7" s="40"/>
      <c r="AF7" s="40"/>
      <c r="AG7" s="40"/>
      <c r="AH7" s="40"/>
      <c r="AI7" s="40"/>
      <c r="AJ7" s="40"/>
      <c r="AK7" s="198"/>
      <c r="AL7" s="198"/>
      <c r="AM7" s="198"/>
      <c r="AN7" s="198"/>
      <c r="AO7" s="198"/>
      <c r="AP7" s="198"/>
    </row>
    <row r="8" spans="1:43" ht="16.5" customHeight="1" x14ac:dyDescent="0.25">
      <c r="A8" s="141" t="s">
        <v>7</v>
      </c>
      <c r="B8" s="150" t="s">
        <v>460</v>
      </c>
      <c r="C8" s="101" t="s">
        <v>87</v>
      </c>
      <c r="D8" s="29">
        <f t="shared" si="0"/>
        <v>27</v>
      </c>
      <c r="E8" s="18">
        <f t="shared" si="1"/>
        <v>3</v>
      </c>
      <c r="F8" s="40" t="s">
        <v>85</v>
      </c>
      <c r="G8" s="40">
        <v>9</v>
      </c>
      <c r="H8" s="40"/>
      <c r="I8" s="40">
        <v>18</v>
      </c>
      <c r="J8" s="40"/>
      <c r="K8" s="40" t="s">
        <v>85</v>
      </c>
      <c r="L8" s="40">
        <v>3</v>
      </c>
      <c r="M8" s="198"/>
      <c r="N8" s="198"/>
      <c r="O8" s="198"/>
      <c r="P8" s="198"/>
      <c r="Q8" s="198"/>
      <c r="R8" s="198"/>
      <c r="S8" s="40"/>
      <c r="T8" s="40"/>
      <c r="U8" s="40"/>
      <c r="V8" s="40"/>
      <c r="W8" s="40"/>
      <c r="X8" s="40"/>
      <c r="Y8" s="198"/>
      <c r="Z8" s="198"/>
      <c r="AA8" s="198"/>
      <c r="AB8" s="198"/>
      <c r="AC8" s="198"/>
      <c r="AD8" s="198"/>
      <c r="AE8" s="40"/>
      <c r="AF8" s="40"/>
      <c r="AG8" s="40"/>
      <c r="AH8" s="40"/>
      <c r="AI8" s="40"/>
      <c r="AJ8" s="40"/>
      <c r="AK8" s="198"/>
      <c r="AL8" s="198"/>
      <c r="AM8" s="198"/>
      <c r="AN8" s="198"/>
      <c r="AO8" s="198"/>
      <c r="AP8" s="198"/>
    </row>
    <row r="9" spans="1:43" ht="16.5" customHeight="1" x14ac:dyDescent="0.25">
      <c r="A9" s="141" t="s">
        <v>12</v>
      </c>
      <c r="B9" s="150" t="s">
        <v>418</v>
      </c>
      <c r="C9" s="101" t="s">
        <v>77</v>
      </c>
      <c r="D9" s="29">
        <f>SUM(G9:J9, M9:P9, S9:V9,Y9:AB9,AE9:AH9,AK9:AN9)</f>
        <v>18</v>
      </c>
      <c r="E9" s="18">
        <f>L9+R9+X9+AD9+AJ9+AP9</f>
        <v>2</v>
      </c>
      <c r="F9" s="40" t="s">
        <v>75</v>
      </c>
      <c r="G9" s="40"/>
      <c r="H9" s="40"/>
      <c r="I9" s="40">
        <v>18</v>
      </c>
      <c r="J9" s="40"/>
      <c r="K9" s="40" t="s">
        <v>75</v>
      </c>
      <c r="L9" s="40">
        <v>2</v>
      </c>
      <c r="M9" s="198"/>
      <c r="N9" s="198"/>
      <c r="O9" s="198"/>
      <c r="P9" s="198"/>
      <c r="Q9" s="198"/>
      <c r="R9" s="198"/>
      <c r="S9" s="40"/>
      <c r="T9" s="40"/>
      <c r="U9" s="40"/>
      <c r="V9" s="40"/>
      <c r="W9" s="40"/>
      <c r="X9" s="40"/>
      <c r="Y9" s="198"/>
      <c r="Z9" s="198"/>
      <c r="AA9" s="198"/>
      <c r="AB9" s="198"/>
      <c r="AC9" s="198"/>
      <c r="AD9" s="198"/>
      <c r="AE9" s="40"/>
      <c r="AF9" s="40"/>
      <c r="AG9" s="40"/>
      <c r="AH9" s="40"/>
      <c r="AI9" s="40"/>
      <c r="AJ9" s="40"/>
      <c r="AK9" s="198"/>
      <c r="AL9" s="198"/>
      <c r="AM9" s="198"/>
      <c r="AN9" s="198"/>
      <c r="AO9" s="198"/>
      <c r="AP9" s="198"/>
      <c r="AQ9" s="87"/>
    </row>
    <row r="10" spans="1:43" ht="16.5" customHeight="1" x14ac:dyDescent="0.25">
      <c r="A10" s="141" t="s">
        <v>8</v>
      </c>
      <c r="B10" s="150" t="s">
        <v>461</v>
      </c>
      <c r="C10" s="101" t="s">
        <v>307</v>
      </c>
      <c r="D10" s="29">
        <f t="shared" si="0"/>
        <v>18</v>
      </c>
      <c r="E10" s="18">
        <f t="shared" si="1"/>
        <v>3</v>
      </c>
      <c r="F10" s="40" t="s">
        <v>76</v>
      </c>
      <c r="G10" s="40"/>
      <c r="H10" s="40"/>
      <c r="I10" s="40"/>
      <c r="J10" s="40"/>
      <c r="K10" s="40"/>
      <c r="L10" s="40"/>
      <c r="M10" s="198">
        <v>9</v>
      </c>
      <c r="N10" s="198"/>
      <c r="O10" s="198">
        <v>9</v>
      </c>
      <c r="P10" s="198"/>
      <c r="Q10" s="198" t="s">
        <v>76</v>
      </c>
      <c r="R10" s="198">
        <v>3</v>
      </c>
      <c r="S10" s="40"/>
      <c r="T10" s="40"/>
      <c r="U10" s="40"/>
      <c r="V10" s="40"/>
      <c r="W10" s="40"/>
      <c r="X10" s="40"/>
      <c r="Y10" s="198"/>
      <c r="Z10" s="198"/>
      <c r="AA10" s="198"/>
      <c r="AB10" s="198"/>
      <c r="AC10" s="198"/>
      <c r="AD10" s="198"/>
      <c r="AE10" s="40"/>
      <c r="AF10" s="40"/>
      <c r="AG10" s="40"/>
      <c r="AH10" s="40"/>
      <c r="AI10" s="40"/>
      <c r="AJ10" s="40"/>
      <c r="AK10" s="198"/>
      <c r="AL10" s="198"/>
      <c r="AM10" s="198"/>
      <c r="AN10" s="198"/>
      <c r="AO10" s="198"/>
      <c r="AP10" s="198"/>
    </row>
    <row r="11" spans="1:43" ht="16.5" customHeight="1" x14ac:dyDescent="0.25">
      <c r="A11" s="141" t="s">
        <v>9</v>
      </c>
      <c r="B11" s="150" t="s">
        <v>462</v>
      </c>
      <c r="C11" s="101" t="s">
        <v>308</v>
      </c>
      <c r="D11" s="29">
        <f t="shared" si="0"/>
        <v>27</v>
      </c>
      <c r="E11" s="18">
        <f t="shared" si="1"/>
        <v>2</v>
      </c>
      <c r="F11" s="40" t="s">
        <v>85</v>
      </c>
      <c r="G11" s="40"/>
      <c r="H11" s="40"/>
      <c r="I11" s="40"/>
      <c r="J11" s="40"/>
      <c r="K11" s="40"/>
      <c r="L11" s="40"/>
      <c r="M11" s="198">
        <v>9</v>
      </c>
      <c r="N11" s="198"/>
      <c r="O11" s="198">
        <v>18</v>
      </c>
      <c r="P11" s="198"/>
      <c r="Q11" s="198" t="s">
        <v>85</v>
      </c>
      <c r="R11" s="198">
        <v>2</v>
      </c>
      <c r="S11" s="40"/>
      <c r="T11" s="40"/>
      <c r="U11" s="40"/>
      <c r="V11" s="40"/>
      <c r="W11" s="40"/>
      <c r="X11" s="40"/>
      <c r="Y11" s="198"/>
      <c r="Z11" s="198"/>
      <c r="AA11" s="198"/>
      <c r="AB11" s="198"/>
      <c r="AC11" s="198"/>
      <c r="AD11" s="198"/>
      <c r="AE11" s="40"/>
      <c r="AF11" s="40"/>
      <c r="AG11" s="40"/>
      <c r="AH11" s="40"/>
      <c r="AI11" s="40"/>
      <c r="AJ11" s="40"/>
      <c r="AK11" s="198"/>
      <c r="AL11" s="198"/>
      <c r="AM11" s="198"/>
      <c r="AN11" s="198"/>
      <c r="AO11" s="198"/>
      <c r="AP11" s="198"/>
    </row>
    <row r="12" spans="1:43" ht="16.5" customHeight="1" x14ac:dyDescent="0.25">
      <c r="A12" s="141" t="s">
        <v>10</v>
      </c>
      <c r="B12" s="150" t="s">
        <v>463</v>
      </c>
      <c r="C12" s="101" t="s">
        <v>309</v>
      </c>
      <c r="D12" s="29">
        <f t="shared" si="0"/>
        <v>27</v>
      </c>
      <c r="E12" s="18">
        <f t="shared" si="1"/>
        <v>2</v>
      </c>
      <c r="F12" s="40" t="s">
        <v>85</v>
      </c>
      <c r="G12" s="40"/>
      <c r="H12" s="40"/>
      <c r="I12" s="40"/>
      <c r="J12" s="40"/>
      <c r="K12" s="40"/>
      <c r="L12" s="40"/>
      <c r="M12" s="198">
        <v>9</v>
      </c>
      <c r="N12" s="198"/>
      <c r="O12" s="198">
        <v>18</v>
      </c>
      <c r="P12" s="198"/>
      <c r="Q12" s="198" t="s">
        <v>85</v>
      </c>
      <c r="R12" s="198">
        <v>2</v>
      </c>
      <c r="S12" s="40"/>
      <c r="T12" s="40"/>
      <c r="U12" s="40"/>
      <c r="V12" s="40"/>
      <c r="W12" s="40"/>
      <c r="X12" s="40"/>
      <c r="Y12" s="198"/>
      <c r="Z12" s="198"/>
      <c r="AA12" s="198"/>
      <c r="AB12" s="198"/>
      <c r="AC12" s="198"/>
      <c r="AD12" s="198"/>
      <c r="AE12" s="40"/>
      <c r="AF12" s="40"/>
      <c r="AG12" s="40"/>
      <c r="AH12" s="40"/>
      <c r="AI12" s="40"/>
      <c r="AJ12" s="40"/>
      <c r="AK12" s="198"/>
      <c r="AL12" s="198"/>
      <c r="AM12" s="198"/>
      <c r="AN12" s="198"/>
      <c r="AO12" s="198"/>
      <c r="AP12" s="198"/>
      <c r="AQ12" s="87"/>
    </row>
    <row r="13" spans="1:43" ht="25" customHeight="1" x14ac:dyDescent="0.25">
      <c r="A13" s="141" t="s">
        <v>11</v>
      </c>
      <c r="B13" s="150" t="s">
        <v>464</v>
      </c>
      <c r="C13" s="101" t="s">
        <v>313</v>
      </c>
      <c r="D13" s="29">
        <f t="shared" si="0"/>
        <v>18</v>
      </c>
      <c r="E13" s="18">
        <f t="shared" si="1"/>
        <v>2</v>
      </c>
      <c r="F13" s="40" t="s">
        <v>85</v>
      </c>
      <c r="G13" s="40"/>
      <c r="H13" s="40"/>
      <c r="I13" s="40"/>
      <c r="J13" s="40"/>
      <c r="K13" s="40"/>
      <c r="L13" s="40"/>
      <c r="M13" s="198">
        <v>9</v>
      </c>
      <c r="N13" s="198"/>
      <c r="O13" s="198">
        <v>9</v>
      </c>
      <c r="P13" s="198"/>
      <c r="Q13" s="198" t="s">
        <v>85</v>
      </c>
      <c r="R13" s="198">
        <v>2</v>
      </c>
      <c r="S13" s="40"/>
      <c r="T13" s="40"/>
      <c r="U13" s="40"/>
      <c r="V13" s="40"/>
      <c r="W13" s="40"/>
      <c r="X13" s="40"/>
      <c r="Y13" s="198"/>
      <c r="Z13" s="198"/>
      <c r="AA13" s="198"/>
      <c r="AB13" s="198"/>
      <c r="AC13" s="198"/>
      <c r="AD13" s="198"/>
      <c r="AE13" s="40"/>
      <c r="AF13" s="40"/>
      <c r="AG13" s="40"/>
      <c r="AH13" s="40"/>
      <c r="AI13" s="40"/>
      <c r="AJ13" s="40"/>
      <c r="AK13" s="198"/>
      <c r="AL13" s="198"/>
      <c r="AM13" s="198"/>
      <c r="AN13" s="198"/>
      <c r="AO13" s="198"/>
      <c r="AP13" s="198"/>
      <c r="AQ13" s="87"/>
    </row>
    <row r="14" spans="1:43" ht="15" customHeight="1" x14ac:dyDescent="0.25">
      <c r="A14" s="141" t="s">
        <v>13</v>
      </c>
      <c r="B14" s="150" t="s">
        <v>465</v>
      </c>
      <c r="C14" s="101" t="s">
        <v>310</v>
      </c>
      <c r="D14" s="29">
        <f t="shared" si="0"/>
        <v>18</v>
      </c>
      <c r="E14" s="18">
        <f t="shared" si="1"/>
        <v>3</v>
      </c>
      <c r="F14" s="40" t="s">
        <v>76</v>
      </c>
      <c r="G14" s="40"/>
      <c r="H14" s="40"/>
      <c r="I14" s="40"/>
      <c r="J14" s="40"/>
      <c r="K14" s="40"/>
      <c r="L14" s="40"/>
      <c r="M14" s="198">
        <v>9</v>
      </c>
      <c r="N14" s="198"/>
      <c r="O14" s="198">
        <v>9</v>
      </c>
      <c r="P14" s="198"/>
      <c r="Q14" s="198" t="s">
        <v>76</v>
      </c>
      <c r="R14" s="198">
        <v>3</v>
      </c>
      <c r="S14" s="40"/>
      <c r="T14" s="40"/>
      <c r="U14" s="40"/>
      <c r="V14" s="40"/>
      <c r="W14" s="40"/>
      <c r="X14" s="40"/>
      <c r="Y14" s="198"/>
      <c r="Z14" s="198"/>
      <c r="AA14" s="198"/>
      <c r="AB14" s="198"/>
      <c r="AC14" s="198"/>
      <c r="AD14" s="198"/>
      <c r="AE14" s="40"/>
      <c r="AF14" s="40"/>
      <c r="AG14" s="40"/>
      <c r="AH14" s="40"/>
      <c r="AI14" s="40"/>
      <c r="AJ14" s="40"/>
      <c r="AK14" s="198"/>
      <c r="AL14" s="198"/>
      <c r="AM14" s="198"/>
      <c r="AN14" s="198"/>
      <c r="AO14" s="198"/>
      <c r="AP14" s="198"/>
      <c r="AQ14" s="87"/>
    </row>
    <row r="15" spans="1:43" ht="15" customHeight="1" x14ac:dyDescent="0.25">
      <c r="A15" s="141" t="s">
        <v>14</v>
      </c>
      <c r="B15" s="150" t="s">
        <v>466</v>
      </c>
      <c r="C15" s="101" t="s">
        <v>311</v>
      </c>
      <c r="D15" s="29">
        <f t="shared" si="0"/>
        <v>18</v>
      </c>
      <c r="E15" s="18">
        <f t="shared" si="1"/>
        <v>3</v>
      </c>
      <c r="F15" s="40" t="s">
        <v>75</v>
      </c>
      <c r="G15" s="40"/>
      <c r="H15" s="40"/>
      <c r="I15" s="40"/>
      <c r="J15" s="40"/>
      <c r="K15" s="40"/>
      <c r="L15" s="40"/>
      <c r="M15" s="198"/>
      <c r="N15" s="198"/>
      <c r="O15" s="198"/>
      <c r="P15" s="198"/>
      <c r="Q15" s="198"/>
      <c r="R15" s="198"/>
      <c r="S15" s="40"/>
      <c r="T15" s="40"/>
      <c r="U15" s="40">
        <v>18</v>
      </c>
      <c r="V15" s="40"/>
      <c r="W15" s="40" t="s">
        <v>75</v>
      </c>
      <c r="X15" s="40">
        <v>3</v>
      </c>
      <c r="Y15" s="198"/>
      <c r="Z15" s="198"/>
      <c r="AA15" s="198"/>
      <c r="AB15" s="198"/>
      <c r="AC15" s="198"/>
      <c r="AD15" s="198"/>
      <c r="AE15" s="40"/>
      <c r="AF15" s="40"/>
      <c r="AG15" s="40"/>
      <c r="AH15" s="40"/>
      <c r="AI15" s="40"/>
      <c r="AJ15" s="40"/>
      <c r="AK15" s="198"/>
      <c r="AL15" s="198"/>
      <c r="AM15" s="198"/>
      <c r="AN15" s="198"/>
      <c r="AO15" s="198"/>
      <c r="AP15" s="198"/>
    </row>
    <row r="16" spans="1:43" ht="15" customHeight="1" x14ac:dyDescent="0.25">
      <c r="A16" s="141" t="s">
        <v>15</v>
      </c>
      <c r="B16" s="150" t="s">
        <v>467</v>
      </c>
      <c r="C16" s="101" t="s">
        <v>326</v>
      </c>
      <c r="D16" s="29">
        <f t="shared" si="0"/>
        <v>9</v>
      </c>
      <c r="E16" s="18">
        <f t="shared" si="1"/>
        <v>2</v>
      </c>
      <c r="F16" s="40" t="s">
        <v>75</v>
      </c>
      <c r="G16" s="40"/>
      <c r="H16" s="40"/>
      <c r="I16" s="40"/>
      <c r="J16" s="40"/>
      <c r="K16" s="40"/>
      <c r="L16" s="40"/>
      <c r="M16" s="198"/>
      <c r="N16" s="198"/>
      <c r="O16" s="198"/>
      <c r="P16" s="198"/>
      <c r="Q16" s="198"/>
      <c r="R16" s="198"/>
      <c r="S16" s="40"/>
      <c r="T16" s="40"/>
      <c r="U16" s="40">
        <v>9</v>
      </c>
      <c r="V16" s="40"/>
      <c r="W16" s="40" t="s">
        <v>75</v>
      </c>
      <c r="X16" s="40">
        <v>2</v>
      </c>
      <c r="Y16" s="198"/>
      <c r="Z16" s="198"/>
      <c r="AA16" s="198"/>
      <c r="AB16" s="198"/>
      <c r="AC16" s="198"/>
      <c r="AD16" s="198"/>
      <c r="AE16" s="40"/>
      <c r="AF16" s="40"/>
      <c r="AG16" s="40"/>
      <c r="AH16" s="40"/>
      <c r="AI16" s="40"/>
      <c r="AJ16" s="40"/>
      <c r="AK16" s="198"/>
      <c r="AL16" s="198"/>
      <c r="AM16" s="198"/>
      <c r="AN16" s="198"/>
      <c r="AO16" s="198"/>
      <c r="AP16" s="198"/>
    </row>
    <row r="17" spans="1:43" ht="15" customHeight="1" x14ac:dyDescent="0.25">
      <c r="A17" s="141" t="s">
        <v>16</v>
      </c>
      <c r="B17" s="150" t="s">
        <v>468</v>
      </c>
      <c r="C17" s="101" t="s">
        <v>327</v>
      </c>
      <c r="D17" s="29">
        <f t="shared" si="0"/>
        <v>9</v>
      </c>
      <c r="E17" s="18">
        <f t="shared" si="1"/>
        <v>2</v>
      </c>
      <c r="F17" s="40" t="s">
        <v>75</v>
      </c>
      <c r="G17" s="40"/>
      <c r="H17" s="40"/>
      <c r="I17" s="40"/>
      <c r="J17" s="40"/>
      <c r="K17" s="40"/>
      <c r="L17" s="40"/>
      <c r="M17" s="198"/>
      <c r="N17" s="198"/>
      <c r="O17" s="198"/>
      <c r="P17" s="198"/>
      <c r="Q17" s="198"/>
      <c r="R17" s="198"/>
      <c r="S17" s="40"/>
      <c r="T17" s="40"/>
      <c r="U17" s="40">
        <v>9</v>
      </c>
      <c r="V17" s="40"/>
      <c r="W17" s="40" t="s">
        <v>75</v>
      </c>
      <c r="X17" s="40">
        <v>2</v>
      </c>
      <c r="Y17" s="198"/>
      <c r="Z17" s="198"/>
      <c r="AA17" s="198"/>
      <c r="AB17" s="198"/>
      <c r="AC17" s="198"/>
      <c r="AD17" s="198"/>
      <c r="AE17" s="40"/>
      <c r="AF17" s="40"/>
      <c r="AG17" s="40"/>
      <c r="AH17" s="40"/>
      <c r="AI17" s="40"/>
      <c r="AJ17" s="40"/>
      <c r="AK17" s="198"/>
      <c r="AL17" s="198"/>
      <c r="AM17" s="198"/>
      <c r="AN17" s="198"/>
      <c r="AO17" s="198"/>
      <c r="AP17" s="198"/>
    </row>
    <row r="18" spans="1:43" ht="15" customHeight="1" x14ac:dyDescent="0.25">
      <c r="A18" s="141" t="s">
        <v>17</v>
      </c>
      <c r="B18" s="150" t="s">
        <v>469</v>
      </c>
      <c r="C18" s="101" t="s">
        <v>328</v>
      </c>
      <c r="D18" s="29">
        <f t="shared" si="0"/>
        <v>18</v>
      </c>
      <c r="E18" s="18">
        <f t="shared" si="1"/>
        <v>2</v>
      </c>
      <c r="F18" s="40" t="s">
        <v>75</v>
      </c>
      <c r="G18" s="40"/>
      <c r="H18" s="40"/>
      <c r="I18" s="40"/>
      <c r="J18" s="40"/>
      <c r="K18" s="40"/>
      <c r="L18" s="40"/>
      <c r="M18" s="198"/>
      <c r="N18" s="198"/>
      <c r="O18" s="198"/>
      <c r="P18" s="198"/>
      <c r="Q18" s="198"/>
      <c r="R18" s="198"/>
      <c r="S18" s="40"/>
      <c r="T18" s="40"/>
      <c r="U18" s="40"/>
      <c r="V18" s="40"/>
      <c r="W18" s="40"/>
      <c r="X18" s="40"/>
      <c r="Y18" s="198"/>
      <c r="Z18" s="198"/>
      <c r="AA18" s="198">
        <v>18</v>
      </c>
      <c r="AB18" s="198"/>
      <c r="AC18" s="198" t="s">
        <v>75</v>
      </c>
      <c r="AD18" s="198">
        <v>2</v>
      </c>
      <c r="AE18" s="40"/>
      <c r="AF18" s="40"/>
      <c r="AG18" s="40"/>
      <c r="AH18" s="40"/>
      <c r="AI18" s="40"/>
      <c r="AJ18" s="40"/>
      <c r="AK18" s="198"/>
      <c r="AL18" s="198"/>
      <c r="AM18" s="198"/>
      <c r="AN18" s="198"/>
      <c r="AO18" s="198"/>
      <c r="AP18" s="198"/>
    </row>
    <row r="19" spans="1:43" ht="15" customHeight="1" x14ac:dyDescent="0.25">
      <c r="A19" s="141" t="s">
        <v>18</v>
      </c>
      <c r="B19" s="150" t="s">
        <v>470</v>
      </c>
      <c r="C19" s="101" t="s">
        <v>329</v>
      </c>
      <c r="D19" s="29">
        <f t="shared" si="0"/>
        <v>18</v>
      </c>
      <c r="E19" s="18">
        <f t="shared" si="1"/>
        <v>2</v>
      </c>
      <c r="F19" s="40" t="s">
        <v>75</v>
      </c>
      <c r="G19" s="40"/>
      <c r="H19" s="40"/>
      <c r="I19" s="40"/>
      <c r="J19" s="40"/>
      <c r="K19" s="40"/>
      <c r="L19" s="40"/>
      <c r="M19" s="198"/>
      <c r="N19" s="198"/>
      <c r="O19" s="198"/>
      <c r="P19" s="198"/>
      <c r="Q19" s="198"/>
      <c r="R19" s="198"/>
      <c r="S19" s="40"/>
      <c r="T19" s="40"/>
      <c r="U19" s="40"/>
      <c r="V19" s="40"/>
      <c r="W19" s="40"/>
      <c r="X19" s="40"/>
      <c r="Y19" s="198"/>
      <c r="Z19" s="198"/>
      <c r="AA19" s="198">
        <v>18</v>
      </c>
      <c r="AB19" s="198"/>
      <c r="AC19" s="198" t="s">
        <v>75</v>
      </c>
      <c r="AD19" s="198">
        <v>2</v>
      </c>
      <c r="AE19" s="40"/>
      <c r="AF19" s="40"/>
      <c r="AG19" s="40"/>
      <c r="AH19" s="40"/>
      <c r="AI19" s="40"/>
      <c r="AJ19" s="40"/>
      <c r="AK19" s="198"/>
      <c r="AL19" s="198"/>
      <c r="AM19" s="198"/>
      <c r="AN19" s="198"/>
      <c r="AO19" s="198"/>
      <c r="AP19" s="198"/>
    </row>
    <row r="20" spans="1:43" ht="15" customHeight="1" x14ac:dyDescent="0.25">
      <c r="A20" s="141" t="s">
        <v>19</v>
      </c>
      <c r="B20" s="150" t="s">
        <v>471</v>
      </c>
      <c r="C20" s="101" t="s">
        <v>130</v>
      </c>
      <c r="D20" s="29">
        <f t="shared" si="0"/>
        <v>27</v>
      </c>
      <c r="E20" s="18">
        <f t="shared" si="1"/>
        <v>3</v>
      </c>
      <c r="F20" s="40" t="s">
        <v>312</v>
      </c>
      <c r="G20" s="40"/>
      <c r="H20" s="40"/>
      <c r="I20" s="40"/>
      <c r="J20" s="40"/>
      <c r="K20" s="40"/>
      <c r="L20" s="40"/>
      <c r="M20" s="198"/>
      <c r="N20" s="198"/>
      <c r="O20" s="198"/>
      <c r="P20" s="198"/>
      <c r="Q20" s="198"/>
      <c r="R20" s="198"/>
      <c r="S20" s="40"/>
      <c r="T20" s="40"/>
      <c r="U20" s="40"/>
      <c r="V20" s="40"/>
      <c r="W20" s="40"/>
      <c r="X20" s="40"/>
      <c r="Y20" s="198">
        <v>9</v>
      </c>
      <c r="Z20" s="198"/>
      <c r="AA20" s="198">
        <v>18</v>
      </c>
      <c r="AB20" s="198"/>
      <c r="AC20" s="198" t="s">
        <v>85</v>
      </c>
      <c r="AD20" s="198">
        <v>3</v>
      </c>
      <c r="AE20" s="40"/>
      <c r="AF20" s="40"/>
      <c r="AG20" s="40"/>
      <c r="AH20" s="40"/>
      <c r="AI20" s="40"/>
      <c r="AJ20" s="40"/>
      <c r="AK20" s="198"/>
      <c r="AL20" s="198"/>
      <c r="AM20" s="198"/>
      <c r="AN20" s="198"/>
      <c r="AO20" s="198"/>
      <c r="AP20" s="198"/>
    </row>
    <row r="21" spans="1:43" ht="15" customHeight="1" x14ac:dyDescent="0.25">
      <c r="A21" s="141" t="s">
        <v>20</v>
      </c>
      <c r="B21" s="150" t="s">
        <v>472</v>
      </c>
      <c r="C21" s="101" t="s">
        <v>133</v>
      </c>
      <c r="D21" s="29">
        <f t="shared" si="0"/>
        <v>27</v>
      </c>
      <c r="E21" s="18">
        <f t="shared" si="1"/>
        <v>3</v>
      </c>
      <c r="F21" s="40" t="s">
        <v>312</v>
      </c>
      <c r="G21" s="40"/>
      <c r="H21" s="40"/>
      <c r="I21" s="40"/>
      <c r="J21" s="40"/>
      <c r="K21" s="40"/>
      <c r="L21" s="40"/>
      <c r="M21" s="198"/>
      <c r="N21" s="198"/>
      <c r="O21" s="198"/>
      <c r="P21" s="198"/>
      <c r="Q21" s="198"/>
      <c r="R21" s="198"/>
      <c r="S21" s="40"/>
      <c r="T21" s="40"/>
      <c r="U21" s="40"/>
      <c r="V21" s="40"/>
      <c r="W21" s="40"/>
      <c r="X21" s="40"/>
      <c r="Y21" s="198">
        <v>9</v>
      </c>
      <c r="Z21" s="198"/>
      <c r="AA21" s="198">
        <v>18</v>
      </c>
      <c r="AB21" s="198"/>
      <c r="AC21" s="198" t="s">
        <v>85</v>
      </c>
      <c r="AD21" s="198">
        <v>3</v>
      </c>
      <c r="AE21" s="40"/>
      <c r="AF21" s="40"/>
      <c r="AG21" s="40"/>
      <c r="AH21" s="40"/>
      <c r="AI21" s="40"/>
      <c r="AJ21" s="40"/>
      <c r="AK21" s="198"/>
      <c r="AL21" s="198"/>
      <c r="AM21" s="198"/>
      <c r="AN21" s="198"/>
      <c r="AO21" s="198"/>
      <c r="AP21" s="198"/>
      <c r="AQ21" s="87"/>
    </row>
    <row r="22" spans="1:43" s="372" customFormat="1" ht="17.5" customHeight="1" x14ac:dyDescent="0.25">
      <c r="A22" s="29" t="s">
        <v>21</v>
      </c>
      <c r="B22" s="373" t="s">
        <v>624</v>
      </c>
      <c r="C22" s="374" t="s">
        <v>595</v>
      </c>
      <c r="D22" s="29">
        <f>SUM(G22:J22, M22:P22, S22:V22,Y22:AB22,AE22:AH22,AK22:AN22)</f>
        <v>18</v>
      </c>
      <c r="E22" s="18">
        <f>L22+R22+X22+AD22+AJ22+AP22</f>
        <v>2</v>
      </c>
      <c r="F22" s="370" t="s">
        <v>75</v>
      </c>
      <c r="G22" s="370"/>
      <c r="H22" s="370"/>
      <c r="I22" s="370"/>
      <c r="J22" s="370"/>
      <c r="K22" s="370"/>
      <c r="L22" s="370"/>
      <c r="M22" s="369"/>
      <c r="N22" s="369"/>
      <c r="O22" s="369"/>
      <c r="P22" s="369"/>
      <c r="Q22" s="369"/>
      <c r="R22" s="369"/>
      <c r="S22" s="370"/>
      <c r="T22" s="370"/>
      <c r="U22" s="370"/>
      <c r="V22" s="370"/>
      <c r="W22" s="370"/>
      <c r="X22" s="370"/>
      <c r="Y22" s="369"/>
      <c r="Z22" s="369"/>
      <c r="AA22" s="369"/>
      <c r="AB22" s="369">
        <v>18</v>
      </c>
      <c r="AC22" s="369" t="s">
        <v>75</v>
      </c>
      <c r="AD22" s="369">
        <v>2</v>
      </c>
      <c r="AE22" s="370"/>
      <c r="AF22" s="370"/>
      <c r="AG22" s="370"/>
      <c r="AH22" s="370"/>
      <c r="AI22" s="370"/>
      <c r="AJ22" s="370"/>
      <c r="AK22" s="369"/>
      <c r="AL22" s="369"/>
      <c r="AM22" s="369"/>
      <c r="AN22" s="369"/>
      <c r="AO22" s="369"/>
      <c r="AP22" s="369"/>
    </row>
    <row r="23" spans="1:43" ht="15" customHeight="1" x14ac:dyDescent="0.25">
      <c r="A23" s="29" t="s">
        <v>22</v>
      </c>
      <c r="B23" s="150" t="s">
        <v>473</v>
      </c>
      <c r="C23" s="101" t="s">
        <v>330</v>
      </c>
      <c r="D23" s="29">
        <f t="shared" si="0"/>
        <v>18</v>
      </c>
      <c r="E23" s="18">
        <f t="shared" si="1"/>
        <v>2</v>
      </c>
      <c r="F23" s="40" t="s">
        <v>75</v>
      </c>
      <c r="G23" s="40"/>
      <c r="H23" s="40"/>
      <c r="I23" s="40"/>
      <c r="J23" s="40"/>
      <c r="K23" s="40"/>
      <c r="L23" s="40"/>
      <c r="M23" s="198"/>
      <c r="N23" s="198"/>
      <c r="O23" s="198"/>
      <c r="P23" s="198"/>
      <c r="Q23" s="198"/>
      <c r="R23" s="198"/>
      <c r="S23" s="40"/>
      <c r="T23" s="40"/>
      <c r="U23" s="40"/>
      <c r="V23" s="40"/>
      <c r="W23" s="40"/>
      <c r="X23" s="40"/>
      <c r="Y23" s="198"/>
      <c r="Z23" s="198"/>
      <c r="AA23" s="198">
        <v>18</v>
      </c>
      <c r="AB23" s="198"/>
      <c r="AC23" s="198" t="s">
        <v>75</v>
      </c>
      <c r="AD23" s="198">
        <v>2</v>
      </c>
      <c r="AE23" s="40"/>
      <c r="AF23" s="40"/>
      <c r="AG23" s="40"/>
      <c r="AH23" s="40"/>
      <c r="AI23" s="40"/>
      <c r="AJ23" s="40"/>
      <c r="AK23" s="198"/>
      <c r="AL23" s="198"/>
      <c r="AM23" s="198"/>
      <c r="AN23" s="198"/>
      <c r="AO23" s="198"/>
      <c r="AP23" s="198"/>
      <c r="AQ23" s="87"/>
    </row>
    <row r="24" spans="1:43" ht="15" customHeight="1" x14ac:dyDescent="0.25">
      <c r="A24" s="29" t="s">
        <v>23</v>
      </c>
      <c r="B24" s="150" t="s">
        <v>474</v>
      </c>
      <c r="C24" s="101" t="s">
        <v>331</v>
      </c>
      <c r="D24" s="29">
        <f t="shared" si="0"/>
        <v>18</v>
      </c>
      <c r="E24" s="18">
        <f t="shared" si="1"/>
        <v>2</v>
      </c>
      <c r="F24" s="40" t="s">
        <v>75</v>
      </c>
      <c r="G24" s="40"/>
      <c r="H24" s="40"/>
      <c r="I24" s="40"/>
      <c r="J24" s="40"/>
      <c r="K24" s="40"/>
      <c r="L24" s="40"/>
      <c r="M24" s="198"/>
      <c r="N24" s="198"/>
      <c r="O24" s="198"/>
      <c r="P24" s="198"/>
      <c r="Q24" s="198"/>
      <c r="R24" s="198"/>
      <c r="S24" s="40"/>
      <c r="T24" s="40"/>
      <c r="U24" s="40"/>
      <c r="V24" s="40"/>
      <c r="W24" s="40"/>
      <c r="X24" s="40"/>
      <c r="Y24" s="198"/>
      <c r="Z24" s="198"/>
      <c r="AA24" s="198"/>
      <c r="AB24" s="198"/>
      <c r="AC24" s="198"/>
      <c r="AD24" s="198"/>
      <c r="AE24" s="40"/>
      <c r="AF24" s="40"/>
      <c r="AG24" s="40">
        <v>18</v>
      </c>
      <c r="AH24" s="40"/>
      <c r="AI24" s="40" t="s">
        <v>75</v>
      </c>
      <c r="AJ24" s="40">
        <v>2</v>
      </c>
      <c r="AK24" s="198"/>
      <c r="AL24" s="198"/>
      <c r="AM24" s="198"/>
      <c r="AN24" s="198"/>
      <c r="AO24" s="198"/>
      <c r="AP24" s="198"/>
      <c r="AQ24" s="87"/>
    </row>
    <row r="25" spans="1:43" ht="15" customHeight="1" x14ac:dyDescent="0.25">
      <c r="A25" s="29" t="s">
        <v>24</v>
      </c>
      <c r="B25" s="150" t="s">
        <v>475</v>
      </c>
      <c r="C25" s="101" t="s">
        <v>131</v>
      </c>
      <c r="D25" s="29">
        <f t="shared" si="0"/>
        <v>27</v>
      </c>
      <c r="E25" s="18">
        <f t="shared" si="1"/>
        <v>3</v>
      </c>
      <c r="F25" s="40" t="s">
        <v>85</v>
      </c>
      <c r="G25" s="40"/>
      <c r="H25" s="40"/>
      <c r="I25" s="40"/>
      <c r="J25" s="40"/>
      <c r="K25" s="40"/>
      <c r="L25" s="40"/>
      <c r="M25" s="198"/>
      <c r="N25" s="198"/>
      <c r="O25" s="198"/>
      <c r="P25" s="198"/>
      <c r="Q25" s="198"/>
      <c r="R25" s="198"/>
      <c r="S25" s="40"/>
      <c r="T25" s="40"/>
      <c r="U25" s="40"/>
      <c r="V25" s="40"/>
      <c r="W25" s="40"/>
      <c r="X25" s="40"/>
      <c r="Y25" s="198"/>
      <c r="Z25" s="198"/>
      <c r="AA25" s="198"/>
      <c r="AB25" s="198"/>
      <c r="AC25" s="198"/>
      <c r="AD25" s="198"/>
      <c r="AE25" s="40">
        <v>9</v>
      </c>
      <c r="AF25" s="40"/>
      <c r="AG25" s="40">
        <v>18</v>
      </c>
      <c r="AH25" s="40"/>
      <c r="AI25" s="40" t="s">
        <v>85</v>
      </c>
      <c r="AJ25" s="40">
        <v>3</v>
      </c>
      <c r="AK25" s="198"/>
      <c r="AL25" s="198"/>
      <c r="AM25" s="198"/>
      <c r="AN25" s="198"/>
      <c r="AO25" s="198"/>
      <c r="AP25" s="198"/>
      <c r="AQ25" s="87"/>
    </row>
    <row r="26" spans="1:43" ht="15" customHeight="1" x14ac:dyDescent="0.25">
      <c r="A26" s="29" t="s">
        <v>25</v>
      </c>
      <c r="B26" s="150" t="s">
        <v>476</v>
      </c>
      <c r="C26" s="101" t="s">
        <v>134</v>
      </c>
      <c r="D26" s="29">
        <f t="shared" si="0"/>
        <v>27</v>
      </c>
      <c r="E26" s="18">
        <f t="shared" si="1"/>
        <v>3</v>
      </c>
      <c r="F26" s="40" t="s">
        <v>85</v>
      </c>
      <c r="G26" s="40"/>
      <c r="H26" s="40"/>
      <c r="I26" s="40"/>
      <c r="J26" s="40"/>
      <c r="K26" s="40"/>
      <c r="L26" s="40"/>
      <c r="M26" s="198"/>
      <c r="N26" s="198"/>
      <c r="O26" s="198"/>
      <c r="P26" s="198"/>
      <c r="Q26" s="198"/>
      <c r="R26" s="198"/>
      <c r="S26" s="40"/>
      <c r="T26" s="40"/>
      <c r="U26" s="40"/>
      <c r="V26" s="40"/>
      <c r="W26" s="40"/>
      <c r="X26" s="40"/>
      <c r="Y26" s="198"/>
      <c r="Z26" s="198"/>
      <c r="AA26" s="198"/>
      <c r="AB26" s="198"/>
      <c r="AC26" s="198"/>
      <c r="AD26" s="198"/>
      <c r="AE26" s="40">
        <v>9</v>
      </c>
      <c r="AF26" s="40"/>
      <c r="AG26" s="40">
        <v>18</v>
      </c>
      <c r="AH26" s="40"/>
      <c r="AI26" s="40" t="s">
        <v>85</v>
      </c>
      <c r="AJ26" s="40">
        <v>3</v>
      </c>
      <c r="AK26" s="198"/>
      <c r="AL26" s="198"/>
      <c r="AM26" s="198"/>
      <c r="AN26" s="198"/>
      <c r="AO26" s="198"/>
      <c r="AP26" s="198"/>
      <c r="AQ26" s="87"/>
    </row>
    <row r="27" spans="1:43" ht="15" customHeight="1" x14ac:dyDescent="0.25">
      <c r="A27" s="29" t="s">
        <v>26</v>
      </c>
      <c r="B27" s="150" t="s">
        <v>477</v>
      </c>
      <c r="C27" s="101" t="s">
        <v>136</v>
      </c>
      <c r="D27" s="29">
        <f t="shared" si="0"/>
        <v>18</v>
      </c>
      <c r="E27" s="18">
        <f t="shared" si="1"/>
        <v>3</v>
      </c>
      <c r="F27" s="40" t="s">
        <v>85</v>
      </c>
      <c r="G27" s="40"/>
      <c r="H27" s="40"/>
      <c r="I27" s="40"/>
      <c r="J27" s="40"/>
      <c r="K27" s="40"/>
      <c r="L27" s="40"/>
      <c r="M27" s="198"/>
      <c r="N27" s="198"/>
      <c r="O27" s="198"/>
      <c r="P27" s="198"/>
      <c r="Q27" s="198"/>
      <c r="R27" s="198"/>
      <c r="S27" s="40"/>
      <c r="T27" s="40"/>
      <c r="U27" s="40"/>
      <c r="V27" s="40"/>
      <c r="W27" s="40"/>
      <c r="X27" s="40"/>
      <c r="Y27" s="198"/>
      <c r="Z27" s="198"/>
      <c r="AA27" s="198"/>
      <c r="AB27" s="198"/>
      <c r="AC27" s="198"/>
      <c r="AD27" s="198"/>
      <c r="AE27" s="40">
        <v>9</v>
      </c>
      <c r="AF27" s="40"/>
      <c r="AG27" s="40"/>
      <c r="AH27" s="40">
        <v>9</v>
      </c>
      <c r="AI27" s="40" t="s">
        <v>85</v>
      </c>
      <c r="AJ27" s="40">
        <v>3</v>
      </c>
      <c r="AK27" s="198"/>
      <c r="AL27" s="198"/>
      <c r="AM27" s="198"/>
      <c r="AN27" s="198"/>
      <c r="AO27" s="198"/>
      <c r="AP27" s="198"/>
    </row>
    <row r="28" spans="1:43" ht="15" customHeight="1" x14ac:dyDescent="0.25">
      <c r="A28" s="29" t="s">
        <v>27</v>
      </c>
      <c r="B28" s="150" t="s">
        <v>478</v>
      </c>
      <c r="C28" s="101" t="s">
        <v>315</v>
      </c>
      <c r="D28" s="29">
        <f t="shared" si="0"/>
        <v>9</v>
      </c>
      <c r="E28" s="18">
        <f t="shared" si="1"/>
        <v>2</v>
      </c>
      <c r="F28" s="40" t="s">
        <v>75</v>
      </c>
      <c r="G28" s="40"/>
      <c r="H28" s="40"/>
      <c r="I28" s="40"/>
      <c r="J28" s="40"/>
      <c r="K28" s="40"/>
      <c r="L28" s="40"/>
      <c r="M28" s="198"/>
      <c r="N28" s="198"/>
      <c r="O28" s="198"/>
      <c r="P28" s="198"/>
      <c r="Q28" s="198"/>
      <c r="R28" s="198"/>
      <c r="S28" s="40"/>
      <c r="T28" s="40"/>
      <c r="U28" s="40"/>
      <c r="V28" s="40"/>
      <c r="W28" s="40"/>
      <c r="X28" s="40"/>
      <c r="Y28" s="198"/>
      <c r="Z28" s="198"/>
      <c r="AA28" s="198"/>
      <c r="AB28" s="198"/>
      <c r="AC28" s="198"/>
      <c r="AD28" s="198"/>
      <c r="AE28" s="40"/>
      <c r="AF28" s="40"/>
      <c r="AG28" s="40">
        <v>9</v>
      </c>
      <c r="AH28" s="40"/>
      <c r="AI28" s="40" t="s">
        <v>75</v>
      </c>
      <c r="AJ28" s="40">
        <v>2</v>
      </c>
      <c r="AK28" s="198"/>
      <c r="AL28" s="198"/>
      <c r="AM28" s="198"/>
      <c r="AN28" s="198"/>
      <c r="AO28" s="198"/>
      <c r="AP28" s="198"/>
    </row>
    <row r="29" spans="1:43" ht="15" customHeight="1" x14ac:dyDescent="0.25">
      <c r="A29" s="29" t="s">
        <v>28</v>
      </c>
      <c r="B29" s="150" t="s">
        <v>479</v>
      </c>
      <c r="C29" s="101" t="s">
        <v>314</v>
      </c>
      <c r="D29" s="29">
        <f t="shared" si="0"/>
        <v>27</v>
      </c>
      <c r="E29" s="18">
        <f t="shared" si="1"/>
        <v>3</v>
      </c>
      <c r="F29" s="40" t="s">
        <v>85</v>
      </c>
      <c r="G29" s="40"/>
      <c r="H29" s="40"/>
      <c r="I29" s="40"/>
      <c r="J29" s="40"/>
      <c r="K29" s="40"/>
      <c r="L29" s="40"/>
      <c r="M29" s="198"/>
      <c r="N29" s="198"/>
      <c r="O29" s="198"/>
      <c r="P29" s="198"/>
      <c r="Q29" s="198"/>
      <c r="R29" s="198"/>
      <c r="S29" s="40"/>
      <c r="T29" s="40"/>
      <c r="U29" s="40"/>
      <c r="V29" s="40"/>
      <c r="W29" s="40"/>
      <c r="X29" s="40"/>
      <c r="Y29" s="198"/>
      <c r="Z29" s="198"/>
      <c r="AA29" s="198"/>
      <c r="AB29" s="198"/>
      <c r="AC29" s="198"/>
      <c r="AD29" s="198"/>
      <c r="AE29" s="40"/>
      <c r="AF29" s="40"/>
      <c r="AG29" s="40"/>
      <c r="AH29" s="40"/>
      <c r="AI29" s="40"/>
      <c r="AJ29" s="40"/>
      <c r="AK29" s="198">
        <v>18</v>
      </c>
      <c r="AL29" s="198"/>
      <c r="AM29" s="198">
        <v>9</v>
      </c>
      <c r="AN29" s="198"/>
      <c r="AO29" s="198" t="s">
        <v>85</v>
      </c>
      <c r="AP29" s="198">
        <v>3</v>
      </c>
    </row>
    <row r="30" spans="1:43" ht="25" x14ac:dyDescent="0.25">
      <c r="A30" s="29" t="s">
        <v>29</v>
      </c>
      <c r="B30" s="150" t="s">
        <v>480</v>
      </c>
      <c r="C30" s="101" t="s">
        <v>135</v>
      </c>
      <c r="D30" s="29">
        <f t="shared" si="0"/>
        <v>27</v>
      </c>
      <c r="E30" s="18">
        <f t="shared" si="1"/>
        <v>3</v>
      </c>
      <c r="F30" s="40" t="s">
        <v>85</v>
      </c>
      <c r="G30" s="40"/>
      <c r="H30" s="40"/>
      <c r="I30" s="40"/>
      <c r="J30" s="40"/>
      <c r="K30" s="40"/>
      <c r="L30" s="40"/>
      <c r="M30" s="198"/>
      <c r="N30" s="198"/>
      <c r="O30" s="198"/>
      <c r="P30" s="198"/>
      <c r="Q30" s="198"/>
      <c r="R30" s="198"/>
      <c r="S30" s="40"/>
      <c r="T30" s="40"/>
      <c r="U30" s="40"/>
      <c r="V30" s="40"/>
      <c r="W30" s="40"/>
      <c r="X30" s="40"/>
      <c r="Y30" s="198"/>
      <c r="Z30" s="198"/>
      <c r="AA30" s="198"/>
      <c r="AB30" s="198"/>
      <c r="AC30" s="198"/>
      <c r="AD30" s="198"/>
      <c r="AE30" s="40"/>
      <c r="AF30" s="40"/>
      <c r="AG30" s="40"/>
      <c r="AH30" s="40"/>
      <c r="AI30" s="40"/>
      <c r="AJ30" s="40"/>
      <c r="AK30" s="198">
        <v>9</v>
      </c>
      <c r="AL30" s="198"/>
      <c r="AM30" s="198">
        <v>18</v>
      </c>
      <c r="AN30" s="198"/>
      <c r="AO30" s="198" t="s">
        <v>85</v>
      </c>
      <c r="AP30" s="198">
        <v>3</v>
      </c>
    </row>
    <row r="31" spans="1:43" ht="25" x14ac:dyDescent="0.25">
      <c r="A31" s="29" t="s">
        <v>30</v>
      </c>
      <c r="B31" s="150" t="s">
        <v>481</v>
      </c>
      <c r="C31" s="101" t="s">
        <v>132</v>
      </c>
      <c r="D31" s="29">
        <f t="shared" si="0"/>
        <v>27</v>
      </c>
      <c r="E31" s="18">
        <f t="shared" si="1"/>
        <v>3</v>
      </c>
      <c r="F31" s="40" t="s">
        <v>85</v>
      </c>
      <c r="G31" s="40"/>
      <c r="H31" s="40"/>
      <c r="I31" s="40"/>
      <c r="J31" s="40"/>
      <c r="K31" s="40"/>
      <c r="L31" s="40"/>
      <c r="M31" s="198"/>
      <c r="N31" s="198"/>
      <c r="O31" s="198"/>
      <c r="P31" s="198"/>
      <c r="Q31" s="198"/>
      <c r="R31" s="198"/>
      <c r="S31" s="40"/>
      <c r="T31" s="40"/>
      <c r="U31" s="40"/>
      <c r="V31" s="40"/>
      <c r="W31" s="40"/>
      <c r="X31" s="40"/>
      <c r="Y31" s="198"/>
      <c r="Z31" s="198"/>
      <c r="AA31" s="198"/>
      <c r="AB31" s="198"/>
      <c r="AC31" s="198"/>
      <c r="AD31" s="198"/>
      <c r="AE31" s="40"/>
      <c r="AF31" s="40"/>
      <c r="AG31" s="40"/>
      <c r="AH31" s="40"/>
      <c r="AI31" s="40"/>
      <c r="AJ31" s="40"/>
      <c r="AK31" s="198">
        <v>9</v>
      </c>
      <c r="AL31" s="198"/>
      <c r="AM31" s="198">
        <v>18</v>
      </c>
      <c r="AN31" s="198"/>
      <c r="AO31" s="198" t="s">
        <v>85</v>
      </c>
      <c r="AP31" s="198">
        <v>3</v>
      </c>
    </row>
    <row r="32" spans="1:43" ht="17.149999999999999" customHeight="1" x14ac:dyDescent="0.25">
      <c r="A32" s="29" t="s">
        <v>31</v>
      </c>
      <c r="B32" s="459" t="s">
        <v>453</v>
      </c>
      <c r="C32" s="459"/>
      <c r="D32" s="203">
        <f t="shared" si="0"/>
        <v>9</v>
      </c>
      <c r="E32" s="19">
        <f t="shared" si="1"/>
        <v>1</v>
      </c>
      <c r="F32" s="194" t="s">
        <v>75</v>
      </c>
      <c r="G32" s="194"/>
      <c r="H32" s="194"/>
      <c r="I32" s="194"/>
      <c r="J32" s="194"/>
      <c r="K32" s="194"/>
      <c r="L32" s="194"/>
      <c r="M32" s="218"/>
      <c r="N32" s="218"/>
      <c r="O32" s="218"/>
      <c r="P32" s="218"/>
      <c r="Q32" s="218"/>
      <c r="R32" s="218"/>
      <c r="S32" s="194"/>
      <c r="T32" s="194"/>
      <c r="U32" s="194"/>
      <c r="V32" s="194"/>
      <c r="W32" s="194"/>
      <c r="X32" s="194"/>
      <c r="Y32" s="218"/>
      <c r="Z32" s="218"/>
      <c r="AA32" s="198">
        <v>9</v>
      </c>
      <c r="AB32" s="198"/>
      <c r="AC32" s="198" t="s">
        <v>75</v>
      </c>
      <c r="AD32" s="198">
        <v>1</v>
      </c>
      <c r="AE32" s="194"/>
      <c r="AF32" s="194"/>
      <c r="AG32" s="194"/>
      <c r="AH32" s="194"/>
      <c r="AI32" s="194"/>
      <c r="AJ32" s="194"/>
      <c r="AK32" s="218"/>
      <c r="AL32" s="218"/>
      <c r="AM32" s="218"/>
      <c r="AN32" s="218"/>
      <c r="AO32" s="218"/>
      <c r="AP32" s="218"/>
    </row>
    <row r="33" spans="1:43" ht="14.5" customHeight="1" x14ac:dyDescent="0.25">
      <c r="A33" s="32"/>
      <c r="B33" s="150" t="s">
        <v>458</v>
      </c>
      <c r="C33" s="101" t="s">
        <v>318</v>
      </c>
      <c r="D33" s="29">
        <f t="shared" si="0"/>
        <v>9</v>
      </c>
      <c r="E33" s="18">
        <f t="shared" si="1"/>
        <v>1</v>
      </c>
      <c r="F33" s="40" t="s">
        <v>75</v>
      </c>
      <c r="G33" s="40"/>
      <c r="H33" s="40"/>
      <c r="I33" s="40"/>
      <c r="J33" s="40"/>
      <c r="K33" s="40"/>
      <c r="L33" s="40"/>
      <c r="M33" s="198"/>
      <c r="N33" s="198"/>
      <c r="O33" s="198"/>
      <c r="P33" s="198"/>
      <c r="Q33" s="198"/>
      <c r="R33" s="198"/>
      <c r="S33" s="40"/>
      <c r="T33" s="40"/>
      <c r="U33" s="40"/>
      <c r="V33" s="40"/>
      <c r="W33" s="40"/>
      <c r="X33" s="40"/>
      <c r="Y33" s="198"/>
      <c r="Z33" s="198"/>
      <c r="AA33" s="198">
        <v>9</v>
      </c>
      <c r="AB33" s="198"/>
      <c r="AC33" s="198" t="s">
        <v>75</v>
      </c>
      <c r="AD33" s="198">
        <v>1</v>
      </c>
      <c r="AE33" s="40"/>
      <c r="AF33" s="40"/>
      <c r="AG33" s="40"/>
      <c r="AH33" s="40"/>
      <c r="AI33" s="40"/>
      <c r="AJ33" s="40"/>
      <c r="AK33" s="198"/>
      <c r="AL33" s="198"/>
      <c r="AM33" s="198"/>
      <c r="AN33" s="198"/>
      <c r="AO33" s="198"/>
      <c r="AP33" s="198"/>
    </row>
    <row r="34" spans="1:43" ht="14.5" customHeight="1" x14ac:dyDescent="0.25">
      <c r="A34" s="32"/>
      <c r="B34" s="150" t="s">
        <v>457</v>
      </c>
      <c r="C34" s="101" t="s">
        <v>322</v>
      </c>
      <c r="D34" s="29">
        <f t="shared" si="0"/>
        <v>9</v>
      </c>
      <c r="E34" s="18">
        <f t="shared" si="1"/>
        <v>1</v>
      </c>
      <c r="F34" s="40" t="s">
        <v>75</v>
      </c>
      <c r="G34" s="40"/>
      <c r="H34" s="40"/>
      <c r="I34" s="40"/>
      <c r="J34" s="40"/>
      <c r="K34" s="40"/>
      <c r="L34" s="40"/>
      <c r="M34" s="198"/>
      <c r="N34" s="198"/>
      <c r="O34" s="198"/>
      <c r="P34" s="198"/>
      <c r="Q34" s="198"/>
      <c r="R34" s="198"/>
      <c r="S34" s="40"/>
      <c r="T34" s="40"/>
      <c r="U34" s="40"/>
      <c r="V34" s="40"/>
      <c r="W34" s="40"/>
      <c r="X34" s="40"/>
      <c r="Y34" s="198"/>
      <c r="Z34" s="198"/>
      <c r="AA34" s="198">
        <v>9</v>
      </c>
      <c r="AB34" s="198"/>
      <c r="AC34" s="198" t="s">
        <v>75</v>
      </c>
      <c r="AD34" s="198">
        <v>1</v>
      </c>
      <c r="AE34" s="40"/>
      <c r="AF34" s="40"/>
      <c r="AG34" s="40"/>
      <c r="AH34" s="40"/>
      <c r="AI34" s="40"/>
      <c r="AJ34" s="40"/>
      <c r="AK34" s="198"/>
      <c r="AL34" s="198"/>
      <c r="AM34" s="198"/>
      <c r="AN34" s="198"/>
      <c r="AO34" s="198"/>
      <c r="AP34" s="198"/>
    </row>
    <row r="35" spans="1:43" ht="14.5" customHeight="1" x14ac:dyDescent="0.25">
      <c r="A35" s="32"/>
      <c r="B35" s="150" t="s">
        <v>456</v>
      </c>
      <c r="C35" s="101" t="s">
        <v>319</v>
      </c>
      <c r="D35" s="29">
        <f t="shared" si="0"/>
        <v>9</v>
      </c>
      <c r="E35" s="18">
        <f t="shared" si="1"/>
        <v>1</v>
      </c>
      <c r="F35" s="40" t="s">
        <v>75</v>
      </c>
      <c r="G35" s="40"/>
      <c r="H35" s="40"/>
      <c r="I35" s="40"/>
      <c r="J35" s="40"/>
      <c r="K35" s="40"/>
      <c r="L35" s="40"/>
      <c r="M35" s="198"/>
      <c r="N35" s="198"/>
      <c r="O35" s="198"/>
      <c r="P35" s="198"/>
      <c r="Q35" s="198"/>
      <c r="R35" s="198"/>
      <c r="S35" s="40"/>
      <c r="T35" s="40"/>
      <c r="U35" s="40"/>
      <c r="V35" s="40"/>
      <c r="W35" s="40"/>
      <c r="X35" s="40"/>
      <c r="Y35" s="198"/>
      <c r="Z35" s="198"/>
      <c r="AA35" s="198">
        <v>9</v>
      </c>
      <c r="AB35" s="198"/>
      <c r="AC35" s="198" t="s">
        <v>75</v>
      </c>
      <c r="AD35" s="198">
        <v>1</v>
      </c>
      <c r="AE35" s="40"/>
      <c r="AF35" s="40"/>
      <c r="AG35" s="40"/>
      <c r="AH35" s="40"/>
      <c r="AI35" s="40"/>
      <c r="AJ35" s="40"/>
      <c r="AK35" s="198"/>
      <c r="AL35" s="198"/>
      <c r="AM35" s="198"/>
      <c r="AN35" s="198"/>
      <c r="AO35" s="198"/>
      <c r="AP35" s="198"/>
    </row>
    <row r="36" spans="1:43" ht="14.5" customHeight="1" x14ac:dyDescent="0.25">
      <c r="A36" s="32"/>
      <c r="B36" s="150" t="s">
        <v>455</v>
      </c>
      <c r="C36" s="101" t="s">
        <v>321</v>
      </c>
      <c r="D36" s="29">
        <f t="shared" si="0"/>
        <v>9</v>
      </c>
      <c r="E36" s="18">
        <f t="shared" si="1"/>
        <v>1</v>
      </c>
      <c r="F36" s="40" t="s">
        <v>75</v>
      </c>
      <c r="G36" s="40"/>
      <c r="H36" s="40"/>
      <c r="I36" s="40"/>
      <c r="J36" s="40"/>
      <c r="K36" s="40"/>
      <c r="L36" s="40"/>
      <c r="M36" s="198"/>
      <c r="N36" s="198"/>
      <c r="O36" s="198"/>
      <c r="P36" s="198"/>
      <c r="Q36" s="198"/>
      <c r="R36" s="198"/>
      <c r="S36" s="40"/>
      <c r="T36" s="40"/>
      <c r="U36" s="40"/>
      <c r="V36" s="40"/>
      <c r="W36" s="40"/>
      <c r="X36" s="40"/>
      <c r="Y36" s="198"/>
      <c r="Z36" s="198"/>
      <c r="AA36" s="198">
        <v>9</v>
      </c>
      <c r="AB36" s="198"/>
      <c r="AC36" s="198" t="s">
        <v>75</v>
      </c>
      <c r="AD36" s="198">
        <v>1</v>
      </c>
      <c r="AE36" s="40"/>
      <c r="AF36" s="40"/>
      <c r="AG36" s="40"/>
      <c r="AH36" s="40"/>
      <c r="AI36" s="40"/>
      <c r="AJ36" s="40"/>
      <c r="AK36" s="198"/>
      <c r="AL36" s="198"/>
      <c r="AM36" s="198"/>
      <c r="AN36" s="198"/>
      <c r="AO36" s="198"/>
      <c r="AP36" s="198"/>
    </row>
    <row r="37" spans="1:43" ht="14.5" customHeight="1" x14ac:dyDescent="0.25">
      <c r="A37" s="96"/>
      <c r="B37" s="309" t="s">
        <v>454</v>
      </c>
      <c r="C37" s="219" t="s">
        <v>320</v>
      </c>
      <c r="D37" s="225">
        <f t="shared" si="0"/>
        <v>9</v>
      </c>
      <c r="E37" s="226">
        <f t="shared" si="1"/>
        <v>1</v>
      </c>
      <c r="F37" s="231" t="s">
        <v>75</v>
      </c>
      <c r="G37" s="231"/>
      <c r="H37" s="231"/>
      <c r="I37" s="231"/>
      <c r="J37" s="231"/>
      <c r="K37" s="231"/>
      <c r="L37" s="231"/>
      <c r="M37" s="232"/>
      <c r="N37" s="232"/>
      <c r="O37" s="232"/>
      <c r="P37" s="232"/>
      <c r="Q37" s="232"/>
      <c r="R37" s="232"/>
      <c r="S37" s="231"/>
      <c r="T37" s="231"/>
      <c r="U37" s="231"/>
      <c r="V37" s="231"/>
      <c r="W37" s="231"/>
      <c r="X37" s="231"/>
      <c r="Y37" s="232"/>
      <c r="Z37" s="232"/>
      <c r="AA37" s="198">
        <v>9</v>
      </c>
      <c r="AB37" s="232"/>
      <c r="AC37" s="232" t="s">
        <v>75</v>
      </c>
      <c r="AD37" s="232">
        <v>1</v>
      </c>
      <c r="AE37" s="231"/>
      <c r="AF37" s="231"/>
      <c r="AG37" s="231"/>
      <c r="AH37" s="231"/>
      <c r="AI37" s="231"/>
      <c r="AJ37" s="231"/>
      <c r="AK37" s="232"/>
      <c r="AL37" s="232"/>
      <c r="AM37" s="232"/>
      <c r="AN37" s="232"/>
      <c r="AO37" s="232"/>
      <c r="AP37" s="232"/>
    </row>
    <row r="38" spans="1:43" ht="18" customHeight="1" x14ac:dyDescent="0.25">
      <c r="A38" s="473" t="s">
        <v>486</v>
      </c>
      <c r="B38" s="473"/>
      <c r="C38" s="473"/>
      <c r="D38" s="233">
        <f>SUM(D7:D32)</f>
        <v>513</v>
      </c>
      <c r="E38" s="233">
        <f>SUM(E7:E32)</f>
        <v>62</v>
      </c>
      <c r="F38" s="233" t="s">
        <v>484</v>
      </c>
      <c r="G38" s="233">
        <f t="shared" ref="G38:AP38" si="2">SUM(G7:G32)</f>
        <v>9</v>
      </c>
      <c r="H38" s="233">
        <f t="shared" si="2"/>
        <v>0</v>
      </c>
      <c r="I38" s="233">
        <f t="shared" si="2"/>
        <v>45</v>
      </c>
      <c r="J38" s="233">
        <f t="shared" si="2"/>
        <v>0</v>
      </c>
      <c r="K38" s="233">
        <f t="shared" si="2"/>
        <v>0</v>
      </c>
      <c r="L38" s="233">
        <f t="shared" si="2"/>
        <v>6</v>
      </c>
      <c r="M38" s="234">
        <f t="shared" si="2"/>
        <v>45</v>
      </c>
      <c r="N38" s="234">
        <f t="shared" si="2"/>
        <v>0</v>
      </c>
      <c r="O38" s="234">
        <f t="shared" si="2"/>
        <v>63</v>
      </c>
      <c r="P38" s="234">
        <f t="shared" si="2"/>
        <v>0</v>
      </c>
      <c r="Q38" s="234">
        <f t="shared" si="2"/>
        <v>0</v>
      </c>
      <c r="R38" s="234">
        <f t="shared" si="2"/>
        <v>12</v>
      </c>
      <c r="S38" s="233">
        <f t="shared" si="2"/>
        <v>0</v>
      </c>
      <c r="T38" s="233">
        <f t="shared" si="2"/>
        <v>0</v>
      </c>
      <c r="U38" s="233">
        <f t="shared" si="2"/>
        <v>36</v>
      </c>
      <c r="V38" s="233">
        <f t="shared" si="2"/>
        <v>0</v>
      </c>
      <c r="W38" s="233">
        <f t="shared" si="2"/>
        <v>0</v>
      </c>
      <c r="X38" s="233">
        <f t="shared" si="2"/>
        <v>7</v>
      </c>
      <c r="Y38" s="234">
        <f t="shared" si="2"/>
        <v>18</v>
      </c>
      <c r="Z38" s="234">
        <f t="shared" si="2"/>
        <v>0</v>
      </c>
      <c r="AA38" s="234">
        <f t="shared" si="2"/>
        <v>99</v>
      </c>
      <c r="AB38" s="234">
        <f t="shared" si="2"/>
        <v>18</v>
      </c>
      <c r="AC38" s="234">
        <f t="shared" si="2"/>
        <v>0</v>
      </c>
      <c r="AD38" s="234">
        <f t="shared" si="2"/>
        <v>15</v>
      </c>
      <c r="AE38" s="233">
        <f t="shared" si="2"/>
        <v>27</v>
      </c>
      <c r="AF38" s="233">
        <f t="shared" si="2"/>
        <v>0</v>
      </c>
      <c r="AG38" s="233">
        <f t="shared" si="2"/>
        <v>63</v>
      </c>
      <c r="AH38" s="233">
        <f t="shared" si="2"/>
        <v>9</v>
      </c>
      <c r="AI38" s="233">
        <f t="shared" si="2"/>
        <v>0</v>
      </c>
      <c r="AJ38" s="233">
        <f t="shared" si="2"/>
        <v>13</v>
      </c>
      <c r="AK38" s="234">
        <f t="shared" si="2"/>
        <v>36</v>
      </c>
      <c r="AL38" s="234">
        <f t="shared" si="2"/>
        <v>0</v>
      </c>
      <c r="AM38" s="234">
        <f t="shared" si="2"/>
        <v>45</v>
      </c>
      <c r="AN38" s="234">
        <f t="shared" si="2"/>
        <v>0</v>
      </c>
      <c r="AO38" s="234">
        <f t="shared" si="2"/>
        <v>0</v>
      </c>
      <c r="AP38" s="234">
        <f t="shared" si="2"/>
        <v>9</v>
      </c>
      <c r="AQ38" s="84">
        <f>SUM(G38:K38,M38:P38,S38:W38,Y38:AB38,AE38:AH38,AK38:AN38)</f>
        <v>513</v>
      </c>
    </row>
    <row r="39" spans="1:43" ht="18.649999999999999" customHeight="1" x14ac:dyDescent="0.25">
      <c r="A39" s="474" t="s">
        <v>507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</row>
    <row r="40" spans="1:43" ht="24.65" customHeight="1" x14ac:dyDescent="0.25">
      <c r="A40" s="144" t="s">
        <v>31</v>
      </c>
      <c r="B40" s="27" t="s">
        <v>350</v>
      </c>
      <c r="C40" s="32" t="s">
        <v>358</v>
      </c>
      <c r="D40" s="40">
        <f>SUM(G40:J40, M40:P40, S40:V40,Y40:AB40,AE40:AH40,AK40:AN40)</f>
        <v>18</v>
      </c>
      <c r="E40" s="23">
        <f>L40+R40+X40+AD40+AJ40+AP40</f>
        <v>2</v>
      </c>
      <c r="F40" s="40" t="s">
        <v>85</v>
      </c>
      <c r="G40" s="40"/>
      <c r="H40" s="40"/>
      <c r="I40" s="40"/>
      <c r="J40" s="40"/>
      <c r="K40" s="40"/>
      <c r="L40" s="40"/>
      <c r="M40" s="198"/>
      <c r="N40" s="198"/>
      <c r="O40" s="198"/>
      <c r="P40" s="198"/>
      <c r="Q40" s="198"/>
      <c r="R40" s="198"/>
      <c r="S40" s="40">
        <v>9</v>
      </c>
      <c r="T40" s="40">
        <v>9</v>
      </c>
      <c r="U40" s="40"/>
      <c r="V40" s="40"/>
      <c r="W40" s="40" t="s">
        <v>85</v>
      </c>
      <c r="X40" s="40">
        <v>2</v>
      </c>
      <c r="Y40" s="198"/>
      <c r="Z40" s="198"/>
      <c r="AA40" s="198"/>
      <c r="AB40" s="198"/>
      <c r="AC40" s="198"/>
      <c r="AD40" s="198"/>
      <c r="AE40" s="40"/>
      <c r="AF40" s="40"/>
      <c r="AG40" s="40"/>
      <c r="AH40" s="40"/>
      <c r="AI40" s="40"/>
      <c r="AJ40" s="40"/>
      <c r="AK40" s="198"/>
      <c r="AL40" s="198"/>
      <c r="AM40" s="198"/>
      <c r="AN40" s="198"/>
      <c r="AO40" s="198"/>
      <c r="AP40" s="198"/>
    </row>
    <row r="41" spans="1:43" ht="33.65" customHeight="1" x14ac:dyDescent="0.25">
      <c r="A41" s="144" t="s">
        <v>32</v>
      </c>
      <c r="B41" s="32" t="s">
        <v>512</v>
      </c>
      <c r="C41" s="96" t="s">
        <v>511</v>
      </c>
      <c r="D41" s="40">
        <f t="shared" ref="D41:D49" si="3">SUM(G41:J41, M41:P41, S41:V41,Y41:AB41,AE41:AH41,AK41:AN41)</f>
        <v>9</v>
      </c>
      <c r="E41" s="23">
        <f t="shared" ref="E41:E49" si="4">L41+R41+X41+AD41+AJ41+AP41</f>
        <v>1</v>
      </c>
      <c r="F41" s="40" t="s">
        <v>75</v>
      </c>
      <c r="G41" s="40"/>
      <c r="H41" s="40"/>
      <c r="I41" s="40"/>
      <c r="J41" s="40"/>
      <c r="K41" s="40"/>
      <c r="L41" s="40"/>
      <c r="M41" s="198"/>
      <c r="N41" s="198"/>
      <c r="O41" s="198"/>
      <c r="P41" s="198"/>
      <c r="Q41" s="198"/>
      <c r="R41" s="198"/>
      <c r="S41" s="40"/>
      <c r="T41" s="40">
        <v>9</v>
      </c>
      <c r="U41" s="40"/>
      <c r="V41" s="40"/>
      <c r="W41" s="40" t="s">
        <v>75</v>
      </c>
      <c r="X41" s="40">
        <v>1</v>
      </c>
      <c r="Y41" s="198"/>
      <c r="Z41" s="198"/>
      <c r="AA41" s="198"/>
      <c r="AB41" s="198"/>
      <c r="AC41" s="198"/>
      <c r="AD41" s="198"/>
      <c r="AE41" s="40"/>
      <c r="AF41" s="40"/>
      <c r="AG41" s="40"/>
      <c r="AH41" s="40"/>
      <c r="AI41" s="40"/>
      <c r="AJ41" s="40"/>
      <c r="AK41" s="198"/>
      <c r="AL41" s="198"/>
      <c r="AM41" s="198"/>
      <c r="AN41" s="198"/>
      <c r="AO41" s="198"/>
      <c r="AP41" s="198"/>
    </row>
    <row r="42" spans="1:43" ht="27.65" customHeight="1" x14ac:dyDescent="0.25">
      <c r="A42" s="144" t="s">
        <v>295</v>
      </c>
      <c r="B42" s="32" t="s">
        <v>514</v>
      </c>
      <c r="C42" s="32" t="s">
        <v>513</v>
      </c>
      <c r="D42" s="40">
        <f t="shared" si="3"/>
        <v>9</v>
      </c>
      <c r="E42" s="23">
        <f t="shared" si="4"/>
        <v>1</v>
      </c>
      <c r="F42" s="40" t="s">
        <v>75</v>
      </c>
      <c r="G42" s="40"/>
      <c r="H42" s="40"/>
      <c r="I42" s="40"/>
      <c r="J42" s="40"/>
      <c r="K42" s="40"/>
      <c r="L42" s="40"/>
      <c r="M42" s="208"/>
      <c r="N42" s="198"/>
      <c r="O42" s="198"/>
      <c r="P42" s="198"/>
      <c r="Q42" s="171"/>
      <c r="R42" s="171"/>
      <c r="S42" s="40">
        <v>9</v>
      </c>
      <c r="T42" s="40"/>
      <c r="U42" s="40"/>
      <c r="V42" s="39"/>
      <c r="W42" s="40" t="s">
        <v>75</v>
      </c>
      <c r="X42" s="40">
        <v>1</v>
      </c>
      <c r="Y42" s="198"/>
      <c r="Z42" s="198"/>
      <c r="AA42" s="198"/>
      <c r="AB42" s="103"/>
      <c r="AC42" s="198"/>
      <c r="AD42" s="198"/>
      <c r="AE42" s="40"/>
      <c r="AF42" s="40"/>
      <c r="AG42" s="40"/>
      <c r="AH42" s="39"/>
      <c r="AI42" s="40"/>
      <c r="AJ42" s="40"/>
      <c r="AK42" s="103"/>
      <c r="AL42" s="103"/>
      <c r="AM42" s="103"/>
      <c r="AN42" s="103"/>
      <c r="AO42" s="103"/>
      <c r="AP42" s="103"/>
    </row>
    <row r="43" spans="1:43" ht="27" customHeight="1" x14ac:dyDescent="0.25">
      <c r="A43" s="144" t="s">
        <v>296</v>
      </c>
      <c r="B43" s="32" t="s">
        <v>516</v>
      </c>
      <c r="C43" s="32" t="s">
        <v>515</v>
      </c>
      <c r="D43" s="40">
        <f t="shared" si="3"/>
        <v>9</v>
      </c>
      <c r="E43" s="23">
        <f t="shared" si="4"/>
        <v>1</v>
      </c>
      <c r="F43" s="40" t="s">
        <v>75</v>
      </c>
      <c r="G43" s="40"/>
      <c r="H43" s="40"/>
      <c r="I43" s="40"/>
      <c r="J43" s="40"/>
      <c r="K43" s="40"/>
      <c r="L43" s="40"/>
      <c r="M43" s="198"/>
      <c r="N43" s="198"/>
      <c r="O43" s="198"/>
      <c r="P43" s="198"/>
      <c r="Q43" s="198"/>
      <c r="R43" s="198"/>
      <c r="S43" s="40"/>
      <c r="T43" s="40"/>
      <c r="U43" s="40">
        <v>9</v>
      </c>
      <c r="V43" s="40"/>
      <c r="W43" s="40" t="s">
        <v>75</v>
      </c>
      <c r="X43" s="40">
        <v>1</v>
      </c>
      <c r="Y43" s="198"/>
      <c r="Z43" s="198"/>
      <c r="AA43" s="198"/>
      <c r="AB43" s="198"/>
      <c r="AC43" s="198"/>
      <c r="AD43" s="198"/>
      <c r="AE43" s="40"/>
      <c r="AF43" s="40"/>
      <c r="AG43" s="40"/>
      <c r="AH43" s="40"/>
      <c r="AI43" s="40"/>
      <c r="AJ43" s="40"/>
      <c r="AK43" s="198"/>
      <c r="AL43" s="198"/>
      <c r="AM43" s="198"/>
      <c r="AN43" s="198"/>
      <c r="AO43" s="198"/>
      <c r="AP43" s="198"/>
    </row>
    <row r="44" spans="1:43" ht="25" customHeight="1" x14ac:dyDescent="0.25">
      <c r="A44" s="144" t="s">
        <v>298</v>
      </c>
      <c r="B44" s="32" t="s">
        <v>518</v>
      </c>
      <c r="C44" s="32" t="s">
        <v>517</v>
      </c>
      <c r="D44" s="40">
        <f t="shared" si="3"/>
        <v>18</v>
      </c>
      <c r="E44" s="23">
        <f t="shared" si="4"/>
        <v>2</v>
      </c>
      <c r="F44" s="40" t="s">
        <v>75</v>
      </c>
      <c r="G44" s="40"/>
      <c r="H44" s="40"/>
      <c r="I44" s="40"/>
      <c r="J44" s="40"/>
      <c r="K44" s="40"/>
      <c r="L44" s="40"/>
      <c r="M44" s="198"/>
      <c r="N44" s="198"/>
      <c r="O44" s="198"/>
      <c r="P44" s="198"/>
      <c r="Q44" s="198"/>
      <c r="R44" s="198"/>
      <c r="S44" s="40"/>
      <c r="T44" s="40"/>
      <c r="U44" s="40"/>
      <c r="V44" s="40"/>
      <c r="W44" s="40"/>
      <c r="X44" s="40"/>
      <c r="Y44" s="198"/>
      <c r="Z44" s="198"/>
      <c r="AA44" s="198">
        <v>18</v>
      </c>
      <c r="AB44" s="198"/>
      <c r="AC44" s="198" t="s">
        <v>75</v>
      </c>
      <c r="AD44" s="198">
        <v>2</v>
      </c>
      <c r="AE44" s="40"/>
      <c r="AF44" s="40"/>
      <c r="AG44" s="40"/>
      <c r="AH44" s="40"/>
      <c r="AI44" s="40"/>
      <c r="AJ44" s="40"/>
      <c r="AK44" s="198"/>
      <c r="AL44" s="198"/>
      <c r="AM44" s="198"/>
      <c r="AN44" s="198"/>
      <c r="AO44" s="198"/>
      <c r="AP44" s="198"/>
    </row>
    <row r="45" spans="1:43" ht="28" customHeight="1" x14ac:dyDescent="0.25">
      <c r="A45" s="144" t="s">
        <v>503</v>
      </c>
      <c r="B45" s="32" t="s">
        <v>520</v>
      </c>
      <c r="C45" s="96" t="s">
        <v>519</v>
      </c>
      <c r="D45" s="40">
        <f t="shared" si="3"/>
        <v>9</v>
      </c>
      <c r="E45" s="23">
        <f t="shared" si="4"/>
        <v>1</v>
      </c>
      <c r="F45" s="40" t="s">
        <v>75</v>
      </c>
      <c r="G45" s="40"/>
      <c r="H45" s="40"/>
      <c r="I45" s="40"/>
      <c r="J45" s="40"/>
      <c r="K45" s="40"/>
      <c r="L45" s="40"/>
      <c r="M45" s="198"/>
      <c r="N45" s="198"/>
      <c r="O45" s="198"/>
      <c r="P45" s="198"/>
      <c r="Q45" s="198"/>
      <c r="R45" s="198"/>
      <c r="S45" s="40"/>
      <c r="T45" s="40"/>
      <c r="U45" s="40"/>
      <c r="V45" s="40"/>
      <c r="W45" s="40"/>
      <c r="X45" s="40"/>
      <c r="Y45" s="198">
        <v>9</v>
      </c>
      <c r="Z45" s="198"/>
      <c r="AA45" s="198"/>
      <c r="AB45" s="198"/>
      <c r="AC45" s="198" t="s">
        <v>75</v>
      </c>
      <c r="AD45" s="198">
        <v>1</v>
      </c>
      <c r="AE45" s="39"/>
      <c r="AF45" s="39"/>
      <c r="AG45" s="39"/>
      <c r="AH45" s="39"/>
      <c r="AI45" s="39"/>
      <c r="AJ45" s="39"/>
      <c r="AK45" s="103"/>
      <c r="AL45" s="103"/>
      <c r="AM45" s="103"/>
      <c r="AN45" s="103"/>
      <c r="AO45" s="103"/>
      <c r="AP45" s="103"/>
    </row>
    <row r="46" spans="1:43" ht="19" customHeight="1" x14ac:dyDescent="0.25">
      <c r="A46" s="144" t="s">
        <v>508</v>
      </c>
      <c r="B46" s="32" t="s">
        <v>550</v>
      </c>
      <c r="C46" s="101" t="s">
        <v>525</v>
      </c>
      <c r="D46" s="40">
        <f>SUM(G46:J46, M46:P46, S46:V46,Y46:AB46,AE46:AH46,AK46:AN46)</f>
        <v>9</v>
      </c>
      <c r="E46" s="23">
        <f>L46+R46+X46+AD46+AJ46+AP46</f>
        <v>1</v>
      </c>
      <c r="F46" s="40" t="s">
        <v>75</v>
      </c>
      <c r="G46" s="40"/>
      <c r="H46" s="40"/>
      <c r="I46" s="40"/>
      <c r="J46" s="40"/>
      <c r="K46" s="40"/>
      <c r="L46" s="40"/>
      <c r="M46" s="198"/>
      <c r="N46" s="198"/>
      <c r="O46" s="198"/>
      <c r="P46" s="198"/>
      <c r="Q46" s="198"/>
      <c r="R46" s="198"/>
      <c r="S46" s="40"/>
      <c r="T46" s="40"/>
      <c r="U46" s="40"/>
      <c r="V46" s="40"/>
      <c r="W46" s="40"/>
      <c r="X46" s="40"/>
      <c r="Y46" s="198">
        <v>9</v>
      </c>
      <c r="Z46" s="198"/>
      <c r="AA46" s="198"/>
      <c r="AB46" s="198"/>
      <c r="AC46" s="198" t="s">
        <v>75</v>
      </c>
      <c r="AD46" s="198">
        <v>1</v>
      </c>
      <c r="AE46" s="40"/>
      <c r="AF46" s="40"/>
      <c r="AG46" s="40"/>
      <c r="AH46" s="40"/>
      <c r="AI46" s="40"/>
      <c r="AJ46" s="40"/>
      <c r="AK46" s="198"/>
      <c r="AL46" s="198"/>
      <c r="AM46" s="198"/>
      <c r="AN46" s="198"/>
      <c r="AO46" s="198"/>
      <c r="AP46" s="198"/>
    </row>
    <row r="47" spans="1:43" ht="25" x14ac:dyDescent="0.25">
      <c r="A47" s="144" t="s">
        <v>509</v>
      </c>
      <c r="B47" s="32" t="s">
        <v>521</v>
      </c>
      <c r="C47" s="219" t="s">
        <v>551</v>
      </c>
      <c r="D47" s="40">
        <f t="shared" si="3"/>
        <v>18</v>
      </c>
      <c r="E47" s="23">
        <f t="shared" si="4"/>
        <v>3</v>
      </c>
      <c r="F47" s="40" t="s">
        <v>75</v>
      </c>
      <c r="G47" s="40"/>
      <c r="H47" s="40"/>
      <c r="I47" s="40"/>
      <c r="J47" s="40"/>
      <c r="K47" s="40"/>
      <c r="L47" s="40"/>
      <c r="M47" s="198"/>
      <c r="N47" s="198"/>
      <c r="O47" s="198"/>
      <c r="P47" s="198"/>
      <c r="Q47" s="198"/>
      <c r="R47" s="198"/>
      <c r="S47" s="40"/>
      <c r="T47" s="40"/>
      <c r="U47" s="40"/>
      <c r="V47" s="40"/>
      <c r="W47" s="40"/>
      <c r="X47" s="40"/>
      <c r="Y47" s="198"/>
      <c r="Z47" s="198"/>
      <c r="AA47" s="198"/>
      <c r="AB47" s="198"/>
      <c r="AC47" s="198"/>
      <c r="AD47" s="198"/>
      <c r="AE47" s="40"/>
      <c r="AF47" s="40"/>
      <c r="AG47" s="40">
        <v>18</v>
      </c>
      <c r="AH47" s="40"/>
      <c r="AI47" s="40" t="s">
        <v>75</v>
      </c>
      <c r="AJ47" s="40">
        <v>3</v>
      </c>
      <c r="AK47" s="198"/>
      <c r="AL47" s="198"/>
      <c r="AM47" s="198"/>
      <c r="AN47" s="198"/>
      <c r="AO47" s="198"/>
      <c r="AP47" s="198"/>
    </row>
    <row r="48" spans="1:43" ht="25" x14ac:dyDescent="0.25">
      <c r="A48" s="144" t="s">
        <v>510</v>
      </c>
      <c r="B48" s="32" t="s">
        <v>523</v>
      </c>
      <c r="C48" s="101" t="s">
        <v>522</v>
      </c>
      <c r="D48" s="40">
        <f t="shared" si="3"/>
        <v>9</v>
      </c>
      <c r="E48" s="23">
        <f t="shared" si="4"/>
        <v>1</v>
      </c>
      <c r="F48" s="40" t="s">
        <v>75</v>
      </c>
      <c r="G48" s="40"/>
      <c r="H48" s="40"/>
      <c r="I48" s="40"/>
      <c r="J48" s="40"/>
      <c r="K48" s="40"/>
      <c r="L48" s="40"/>
      <c r="M48" s="198"/>
      <c r="N48" s="198"/>
      <c r="O48" s="198"/>
      <c r="P48" s="198"/>
      <c r="Q48" s="198"/>
      <c r="R48" s="198"/>
      <c r="S48" s="40"/>
      <c r="T48" s="40"/>
      <c r="U48" s="40"/>
      <c r="V48" s="40"/>
      <c r="W48" s="40"/>
      <c r="X48" s="40"/>
      <c r="Y48" s="198"/>
      <c r="Z48" s="198"/>
      <c r="AA48" s="198"/>
      <c r="AB48" s="198"/>
      <c r="AC48" s="198"/>
      <c r="AD48" s="198"/>
      <c r="AE48" s="40"/>
      <c r="AF48" s="40"/>
      <c r="AG48" s="40">
        <v>9</v>
      </c>
      <c r="AH48" s="40"/>
      <c r="AI48" s="40" t="s">
        <v>75</v>
      </c>
      <c r="AJ48" s="40">
        <v>1</v>
      </c>
      <c r="AK48" s="198"/>
      <c r="AL48" s="198"/>
      <c r="AM48" s="198"/>
      <c r="AN48" s="198"/>
      <c r="AO48" s="198"/>
      <c r="AP48" s="198"/>
    </row>
    <row r="49" spans="1:43" ht="25" x14ac:dyDescent="0.25">
      <c r="A49" s="144" t="s">
        <v>504</v>
      </c>
      <c r="B49" s="32" t="s">
        <v>505</v>
      </c>
      <c r="C49" s="101" t="s">
        <v>506</v>
      </c>
      <c r="D49" s="40">
        <f t="shared" si="3"/>
        <v>60</v>
      </c>
      <c r="E49" s="23">
        <f t="shared" si="4"/>
        <v>6</v>
      </c>
      <c r="F49" s="40" t="s">
        <v>75</v>
      </c>
      <c r="G49" s="40"/>
      <c r="H49" s="40"/>
      <c r="I49" s="40"/>
      <c r="J49" s="40"/>
      <c r="K49" s="40"/>
      <c r="L49" s="40"/>
      <c r="M49" s="198"/>
      <c r="N49" s="198"/>
      <c r="O49" s="198"/>
      <c r="P49" s="198"/>
      <c r="Q49" s="198"/>
      <c r="R49" s="198"/>
      <c r="S49" s="40"/>
      <c r="T49" s="40"/>
      <c r="U49" s="40"/>
      <c r="V49" s="40"/>
      <c r="W49" s="40"/>
      <c r="X49" s="40"/>
      <c r="Y49" s="198"/>
      <c r="Z49" s="198"/>
      <c r="AA49" s="198"/>
      <c r="AB49" s="198"/>
      <c r="AC49" s="198"/>
      <c r="AD49" s="198"/>
      <c r="AE49" s="40"/>
      <c r="AF49" s="40"/>
      <c r="AG49" s="40"/>
      <c r="AH49" s="40"/>
      <c r="AI49" s="40"/>
      <c r="AJ49" s="40"/>
      <c r="AK49" s="198"/>
      <c r="AL49" s="198"/>
      <c r="AM49" s="198"/>
      <c r="AN49" s="198">
        <v>60</v>
      </c>
      <c r="AO49" s="198" t="s">
        <v>75</v>
      </c>
      <c r="AP49" s="198">
        <v>6</v>
      </c>
    </row>
    <row r="50" spans="1:43" ht="18" customHeight="1" x14ac:dyDescent="0.25">
      <c r="A50" s="458" t="s">
        <v>524</v>
      </c>
      <c r="B50" s="458"/>
      <c r="C50" s="458"/>
      <c r="D50" s="108">
        <f>SUM(D40:D49)</f>
        <v>168</v>
      </c>
      <c r="E50" s="108">
        <f>SUM(E40:E49)</f>
        <v>19</v>
      </c>
      <c r="F50" s="108" t="s">
        <v>128</v>
      </c>
      <c r="G50" s="108">
        <f>SUM(G40:G49)</f>
        <v>0</v>
      </c>
      <c r="H50" s="108">
        <f>SUM(H40:H49)</f>
        <v>0</v>
      </c>
      <c r="I50" s="108">
        <f>SUM(I40:I49)</f>
        <v>0</v>
      </c>
      <c r="J50" s="108">
        <f>SUM(J40:J49)</f>
        <v>0</v>
      </c>
      <c r="K50" s="108" t="s">
        <v>128</v>
      </c>
      <c r="L50" s="108">
        <f>SUM(L40:L49)</f>
        <v>0</v>
      </c>
      <c r="M50" s="198">
        <f>SUM(M40:M49)</f>
        <v>0</v>
      </c>
      <c r="N50" s="198">
        <f>SUM(N40:N49)</f>
        <v>0</v>
      </c>
      <c r="O50" s="198">
        <f>SUM(O40:O49)</f>
        <v>0</v>
      </c>
      <c r="P50" s="198">
        <f>SUM(P40:P49)</f>
        <v>0</v>
      </c>
      <c r="Q50" s="198" t="s">
        <v>128</v>
      </c>
      <c r="R50" s="198">
        <f>SUM(R40:R49)</f>
        <v>0</v>
      </c>
      <c r="S50" s="108">
        <f>SUM(S40:S49)</f>
        <v>18</v>
      </c>
      <c r="T50" s="108">
        <f>SUM(T40:T49)</f>
        <v>18</v>
      </c>
      <c r="U50" s="108">
        <f>SUM(U40:U49)</f>
        <v>9</v>
      </c>
      <c r="V50" s="108">
        <f>SUM(V40:V49)</f>
        <v>0</v>
      </c>
      <c r="W50" s="108" t="s">
        <v>128</v>
      </c>
      <c r="X50" s="108">
        <f>SUM(X40:X49)</f>
        <v>5</v>
      </c>
      <c r="Y50" s="198">
        <f>SUM(Y40:Y49)</f>
        <v>18</v>
      </c>
      <c r="Z50" s="198">
        <f>SUM(Z40:Z49)</f>
        <v>0</v>
      </c>
      <c r="AA50" s="198">
        <f>SUM(AA40:AA49)</f>
        <v>18</v>
      </c>
      <c r="AB50" s="198">
        <f>SUM(AB40:AB49)</f>
        <v>0</v>
      </c>
      <c r="AC50" s="198" t="s">
        <v>128</v>
      </c>
      <c r="AD50" s="198">
        <f>SUM(AD40:AD49)</f>
        <v>4</v>
      </c>
      <c r="AE50" s="108">
        <f>SUM(AE40:AE49)</f>
        <v>0</v>
      </c>
      <c r="AF50" s="108">
        <f>SUM(AF40:AF49)</f>
        <v>0</v>
      </c>
      <c r="AG50" s="108">
        <f>SUM(AG40:AG49)</f>
        <v>27</v>
      </c>
      <c r="AH50" s="108">
        <f>SUM(AH40:AH49)</f>
        <v>0</v>
      </c>
      <c r="AI50" s="108" t="s">
        <v>128</v>
      </c>
      <c r="AJ50" s="108">
        <f>SUM(AJ40:AJ49)</f>
        <v>4</v>
      </c>
      <c r="AK50" s="198">
        <f>SUM(AK40:AK49)</f>
        <v>0</v>
      </c>
      <c r="AL50" s="198">
        <f>SUM(AL40:AL49)</f>
        <v>0</v>
      </c>
      <c r="AM50" s="198">
        <f>SUM(AM40:AM49)</f>
        <v>0</v>
      </c>
      <c r="AN50" s="198">
        <f>SUM(AN40:AN49)</f>
        <v>60</v>
      </c>
      <c r="AO50" s="198" t="s">
        <v>128</v>
      </c>
      <c r="AP50" s="198">
        <f>SUM(AP40:AP49)</f>
        <v>6</v>
      </c>
      <c r="AQ50" s="84">
        <f>SUM(G50:K50,M50:P50,S50:W50,Y50:AB50,AE50:AH50,AK50:AN50)</f>
        <v>168</v>
      </c>
    </row>
    <row r="51" spans="1:43" ht="12.65" customHeight="1" x14ac:dyDescent="0.25">
      <c r="A51" s="475" t="s">
        <v>492</v>
      </c>
      <c r="B51" s="475"/>
      <c r="C51" s="475"/>
      <c r="D51" s="470">
        <f>D38+D50</f>
        <v>681</v>
      </c>
      <c r="E51" s="470">
        <f>E38+E50</f>
        <v>81</v>
      </c>
      <c r="F51" s="389" t="s">
        <v>484</v>
      </c>
      <c r="G51" s="194">
        <f>G38+G50</f>
        <v>9</v>
      </c>
      <c r="H51" s="194">
        <f>H38+H50</f>
        <v>0</v>
      </c>
      <c r="I51" s="194">
        <f>I38+I50</f>
        <v>45</v>
      </c>
      <c r="J51" s="194">
        <f>J38+J50</f>
        <v>0</v>
      </c>
      <c r="K51" s="194" t="s">
        <v>128</v>
      </c>
      <c r="L51" s="194">
        <f>L38+L50</f>
        <v>6</v>
      </c>
      <c r="M51" s="218">
        <f>M38+M50</f>
        <v>45</v>
      </c>
      <c r="N51" s="218">
        <f>N38+N50</f>
        <v>0</v>
      </c>
      <c r="O51" s="218">
        <f>O38+O50</f>
        <v>63</v>
      </c>
      <c r="P51" s="218">
        <f>P38+P50</f>
        <v>0</v>
      </c>
      <c r="Q51" s="218" t="s">
        <v>128</v>
      </c>
      <c r="R51" s="218">
        <f>R38+R50</f>
        <v>12</v>
      </c>
      <c r="S51" s="194">
        <f>S38+S50</f>
        <v>18</v>
      </c>
      <c r="T51" s="194">
        <f>T38+T50</f>
        <v>18</v>
      </c>
      <c r="U51" s="194">
        <f>U38+U50</f>
        <v>45</v>
      </c>
      <c r="V51" s="194">
        <f>V38+V50</f>
        <v>0</v>
      </c>
      <c r="W51" s="194" t="s">
        <v>128</v>
      </c>
      <c r="X51" s="194">
        <f>X38+X50</f>
        <v>12</v>
      </c>
      <c r="Y51" s="218">
        <f>Y38+Y50</f>
        <v>36</v>
      </c>
      <c r="Z51" s="218">
        <f>Z38+Z50</f>
        <v>0</v>
      </c>
      <c r="AA51" s="218">
        <f>AA38+AA50</f>
        <v>117</v>
      </c>
      <c r="AB51" s="218">
        <f>AB38+AB50</f>
        <v>18</v>
      </c>
      <c r="AC51" s="218" t="s">
        <v>128</v>
      </c>
      <c r="AD51" s="218">
        <f>AD38+AD50</f>
        <v>19</v>
      </c>
      <c r="AE51" s="194">
        <f>AE38+AE50</f>
        <v>27</v>
      </c>
      <c r="AF51" s="194">
        <f>AF38+AF50</f>
        <v>0</v>
      </c>
      <c r="AG51" s="194">
        <f>AG38+AG50</f>
        <v>90</v>
      </c>
      <c r="AH51" s="194">
        <f>AH38+AH50</f>
        <v>9</v>
      </c>
      <c r="AI51" s="194" t="s">
        <v>128</v>
      </c>
      <c r="AJ51" s="194">
        <f>AJ38+AJ50</f>
        <v>17</v>
      </c>
      <c r="AK51" s="218">
        <f>AK38+AK50</f>
        <v>36</v>
      </c>
      <c r="AL51" s="218">
        <f>AL38+AL50</f>
        <v>0</v>
      </c>
      <c r="AM51" s="218">
        <f>AM38+AM50</f>
        <v>45</v>
      </c>
      <c r="AN51" s="218">
        <f>AN38+AN50</f>
        <v>60</v>
      </c>
      <c r="AO51" s="218" t="s">
        <v>128</v>
      </c>
      <c r="AP51" s="218">
        <f>AP38+AP50</f>
        <v>15</v>
      </c>
      <c r="AQ51" s="84"/>
    </row>
    <row r="52" spans="1:43" ht="13" customHeight="1" x14ac:dyDescent="0.25">
      <c r="A52" s="475"/>
      <c r="B52" s="475"/>
      <c r="C52" s="475"/>
      <c r="D52" s="470"/>
      <c r="E52" s="470"/>
      <c r="F52" s="389"/>
      <c r="G52" s="470">
        <f>SUM(G50:J50,G38:J38)</f>
        <v>54</v>
      </c>
      <c r="H52" s="470"/>
      <c r="I52" s="470"/>
      <c r="J52" s="470"/>
      <c r="K52" s="40"/>
      <c r="L52" s="40"/>
      <c r="M52" s="471">
        <f>SUM(M50:P50,M38:P38)</f>
        <v>108</v>
      </c>
      <c r="N52" s="471"/>
      <c r="O52" s="471"/>
      <c r="P52" s="471"/>
      <c r="Q52" s="198"/>
      <c r="R52" s="198"/>
      <c r="S52" s="470">
        <f>SUM(S50:V50,S38:V38)</f>
        <v>81</v>
      </c>
      <c r="T52" s="470"/>
      <c r="U52" s="470"/>
      <c r="V52" s="470"/>
      <c r="W52" s="40"/>
      <c r="X52" s="40"/>
      <c r="Y52" s="471">
        <f>SUM(Y50:AB50,Y38:AB38)</f>
        <v>171</v>
      </c>
      <c r="Z52" s="471"/>
      <c r="AA52" s="471"/>
      <c r="AB52" s="471"/>
      <c r="AC52" s="198"/>
      <c r="AD52" s="198"/>
      <c r="AE52" s="470">
        <f>SUM(AE50:AH50,AE38:AH38)</f>
        <v>126</v>
      </c>
      <c r="AF52" s="470"/>
      <c r="AG52" s="470"/>
      <c r="AH52" s="470"/>
      <c r="AI52" s="40"/>
      <c r="AJ52" s="40"/>
      <c r="AK52" s="471">
        <f>SUM(AK50:AN50,AK38:AN38)</f>
        <v>141</v>
      </c>
      <c r="AL52" s="471"/>
      <c r="AM52" s="471"/>
      <c r="AN52" s="471"/>
      <c r="AO52" s="198"/>
      <c r="AP52" s="198"/>
      <c r="AQ52" s="84">
        <f>G52+M52+S52+Y52+AE52+AK52</f>
        <v>681</v>
      </c>
    </row>
    <row r="53" spans="1:43" x14ac:dyDescent="0.25">
      <c r="B53" s="97"/>
      <c r="C53" s="97" t="s">
        <v>555</v>
      </c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</row>
    <row r="54" spans="1:43" x14ac:dyDescent="0.25">
      <c r="B54" s="97" t="s">
        <v>267</v>
      </c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 t="s">
        <v>269</v>
      </c>
      <c r="Y54" s="97"/>
      <c r="Z54" s="97"/>
      <c r="AA54" s="97"/>
      <c r="AB54" s="97"/>
      <c r="AC54" s="97"/>
      <c r="AD54" s="97"/>
    </row>
    <row r="55" spans="1:43" x14ac:dyDescent="0.25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 t="s">
        <v>268</v>
      </c>
      <c r="Y55" s="97"/>
      <c r="Z55" s="97"/>
      <c r="AA55" s="97"/>
      <c r="AB55" s="97"/>
      <c r="AC55" s="97"/>
      <c r="AD55" s="97"/>
    </row>
    <row r="56" spans="1:43" x14ac:dyDescent="0.25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 t="s">
        <v>552</v>
      </c>
      <c r="Y56" s="97"/>
      <c r="Z56" s="97"/>
      <c r="AA56" s="97"/>
      <c r="AB56" s="97"/>
      <c r="AC56" s="97"/>
      <c r="AD56" s="97"/>
    </row>
  </sheetData>
  <mergeCells count="46">
    <mergeCell ref="A1:AP1"/>
    <mergeCell ref="D51:D52"/>
    <mergeCell ref="E51:E52"/>
    <mergeCell ref="Y52:AB52"/>
    <mergeCell ref="AE52:AH52"/>
    <mergeCell ref="AK52:AN52"/>
    <mergeCell ref="AE4:AH4"/>
    <mergeCell ref="AI4:AI5"/>
    <mergeCell ref="M52:P52"/>
    <mergeCell ref="S52:V52"/>
    <mergeCell ref="A6:AP6"/>
    <mergeCell ref="B32:C32"/>
    <mergeCell ref="A38:C38"/>
    <mergeCell ref="A39:AP39"/>
    <mergeCell ref="A50:C50"/>
    <mergeCell ref="A51:C52"/>
    <mergeCell ref="F51:F52"/>
    <mergeCell ref="G52:J52"/>
    <mergeCell ref="AK4:AN4"/>
    <mergeCell ref="AO4:AO5"/>
    <mergeCell ref="M4:P4"/>
    <mergeCell ref="F3:F5"/>
    <mergeCell ref="G3:L3"/>
    <mergeCell ref="M3:R3"/>
    <mergeCell ref="G4:J4"/>
    <mergeCell ref="K4:K5"/>
    <mergeCell ref="L4:L5"/>
    <mergeCell ref="Q4:Q5"/>
    <mergeCell ref="R4:R5"/>
    <mergeCell ref="S3:X3"/>
    <mergeCell ref="Y3:AD3"/>
    <mergeCell ref="AD4:AD5"/>
    <mergeCell ref="AE3:AJ3"/>
    <mergeCell ref="AK3:AP3"/>
    <mergeCell ref="AP4:AP5"/>
    <mergeCell ref="S4:V4"/>
    <mergeCell ref="W4:W5"/>
    <mergeCell ref="X4:X5"/>
    <mergeCell ref="Y4:AB4"/>
    <mergeCell ref="AC4:AC5"/>
    <mergeCell ref="AJ4:AJ5"/>
    <mergeCell ref="A3:A5"/>
    <mergeCell ref="B3:B5"/>
    <mergeCell ref="C3:C5"/>
    <mergeCell ref="D3:D5"/>
    <mergeCell ref="E3:E5"/>
  </mergeCells>
  <phoneticPr fontId="57" type="noConversion"/>
  <conditionalFormatting sqref="E22">
    <cfRule type="cellIs" priority="2" stopIfTrue="1" operator="notEqual">
      <formula>C24</formula>
    </cfRule>
  </conditionalFormatting>
  <conditionalFormatting sqref="E22">
    <cfRule type="cellIs" priority="1" stopIfTrue="1" operator="notEqual">
      <formula>C22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45" fitToHeight="0" orientation="landscape" r:id="rId1"/>
  <headerFooter alignWithMargins="0">
    <oddHeader>&amp;LKIERUNEK: PEDAGOGIKA&amp;C&amp;"Arial,Pogrubiony"&amp;12P L A N   S T U D I Ó W    N I E S T A C J O N A R N Y C H&amp;R&amp;"Arial,Kursywa"Rekrutacja w roku akademickim 2017/2018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61"/>
  <sheetViews>
    <sheetView topLeftCell="A20" zoomScale="90" zoomScaleNormal="90" zoomScaleSheetLayoutView="100" zoomScalePageLayoutView="70" workbookViewId="0">
      <selection activeCell="AD19" sqref="AD19"/>
    </sheetView>
  </sheetViews>
  <sheetFormatPr defaultRowHeight="12.5" x14ac:dyDescent="0.25"/>
  <cols>
    <col min="1" max="1" width="4.1796875" style="61" customWidth="1"/>
    <col min="2" max="2" width="21.81640625" style="61" customWidth="1"/>
    <col min="3" max="3" width="45.453125" style="61" customWidth="1"/>
    <col min="4" max="5" width="5.81640625" style="63" customWidth="1"/>
    <col min="6" max="6" width="6.26953125" style="63" customWidth="1"/>
    <col min="7" max="10" width="4.453125" style="63" customWidth="1"/>
    <col min="11" max="11" width="8" style="63" customWidth="1"/>
    <col min="12" max="12" width="4.54296875" style="63" customWidth="1"/>
    <col min="13" max="16" width="4.453125" style="63" customWidth="1"/>
    <col min="17" max="17" width="8" style="63" customWidth="1"/>
    <col min="18" max="18" width="4.54296875" style="63" customWidth="1"/>
    <col min="19" max="22" width="4.453125" style="63" customWidth="1"/>
    <col min="23" max="23" width="8" style="63" customWidth="1"/>
    <col min="24" max="24" width="4.54296875" style="63" customWidth="1"/>
    <col min="25" max="26" width="4.453125" style="63" customWidth="1"/>
    <col min="27" max="27" width="5" style="63" customWidth="1"/>
    <col min="28" max="28" width="4.453125" style="63" customWidth="1"/>
    <col min="29" max="29" width="8" style="63" customWidth="1"/>
    <col min="30" max="30" width="4.54296875" style="63" customWidth="1"/>
    <col min="31" max="34" width="4.453125" style="63" customWidth="1"/>
    <col min="35" max="35" width="8" style="63" customWidth="1"/>
    <col min="36" max="36" width="4.54296875" style="63" customWidth="1"/>
    <col min="37" max="40" width="4.453125" style="63" customWidth="1"/>
    <col min="41" max="41" width="8" style="63" customWidth="1"/>
    <col min="42" max="42" width="4.54296875" style="63" customWidth="1"/>
  </cols>
  <sheetData>
    <row r="1" spans="1:43" ht="19.5" customHeight="1" thickBot="1" x14ac:dyDescent="0.4">
      <c r="A1" s="445" t="s">
        <v>347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</row>
    <row r="2" spans="1:43" ht="9" customHeight="1" thickTop="1" x14ac:dyDescent="0.3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</row>
    <row r="3" spans="1:43" ht="12.65" customHeight="1" x14ac:dyDescent="0.25">
      <c r="A3" s="402" t="s">
        <v>0</v>
      </c>
      <c r="B3" s="404" t="s">
        <v>1</v>
      </c>
      <c r="C3" s="402" t="s">
        <v>2</v>
      </c>
      <c r="D3" s="407" t="s">
        <v>51</v>
      </c>
      <c r="E3" s="407" t="s">
        <v>3</v>
      </c>
      <c r="F3" s="402" t="s">
        <v>52</v>
      </c>
      <c r="G3" s="404" t="s">
        <v>54</v>
      </c>
      <c r="H3" s="404"/>
      <c r="I3" s="404"/>
      <c r="J3" s="404"/>
      <c r="K3" s="404"/>
      <c r="L3" s="404"/>
      <c r="M3" s="406" t="s">
        <v>55</v>
      </c>
      <c r="N3" s="406"/>
      <c r="O3" s="406"/>
      <c r="P3" s="406"/>
      <c r="Q3" s="406"/>
      <c r="R3" s="406"/>
      <c r="S3" s="404" t="s">
        <v>56</v>
      </c>
      <c r="T3" s="404"/>
      <c r="U3" s="404"/>
      <c r="V3" s="404"/>
      <c r="W3" s="404"/>
      <c r="X3" s="404"/>
      <c r="Y3" s="406" t="s">
        <v>57</v>
      </c>
      <c r="Z3" s="406"/>
      <c r="AA3" s="406"/>
      <c r="AB3" s="406"/>
      <c r="AC3" s="406"/>
      <c r="AD3" s="406"/>
      <c r="AE3" s="404" t="s">
        <v>58</v>
      </c>
      <c r="AF3" s="404"/>
      <c r="AG3" s="404"/>
      <c r="AH3" s="404"/>
      <c r="AI3" s="404"/>
      <c r="AJ3" s="404"/>
      <c r="AK3" s="406" t="s">
        <v>59</v>
      </c>
      <c r="AL3" s="406"/>
      <c r="AM3" s="406"/>
      <c r="AN3" s="406"/>
      <c r="AO3" s="406"/>
      <c r="AP3" s="406"/>
    </row>
    <row r="4" spans="1:43" ht="12.65" customHeight="1" x14ac:dyDescent="0.25">
      <c r="A4" s="402"/>
      <c r="B4" s="404"/>
      <c r="C4" s="402"/>
      <c r="D4" s="407"/>
      <c r="E4" s="407"/>
      <c r="F4" s="402"/>
      <c r="G4" s="402" t="s">
        <v>53</v>
      </c>
      <c r="H4" s="402"/>
      <c r="I4" s="402"/>
      <c r="J4" s="402"/>
      <c r="K4" s="402" t="s">
        <v>52</v>
      </c>
      <c r="L4" s="407" t="s">
        <v>3</v>
      </c>
      <c r="M4" s="400" t="s">
        <v>53</v>
      </c>
      <c r="N4" s="400"/>
      <c r="O4" s="400"/>
      <c r="P4" s="400"/>
      <c r="Q4" s="400" t="s">
        <v>52</v>
      </c>
      <c r="R4" s="413" t="s">
        <v>3</v>
      </c>
      <c r="S4" s="402" t="s">
        <v>53</v>
      </c>
      <c r="T4" s="402"/>
      <c r="U4" s="402"/>
      <c r="V4" s="402"/>
      <c r="W4" s="402" t="s">
        <v>52</v>
      </c>
      <c r="X4" s="407" t="s">
        <v>3</v>
      </c>
      <c r="Y4" s="400" t="s">
        <v>53</v>
      </c>
      <c r="Z4" s="400"/>
      <c r="AA4" s="400"/>
      <c r="AB4" s="400"/>
      <c r="AC4" s="400" t="s">
        <v>52</v>
      </c>
      <c r="AD4" s="413" t="s">
        <v>3</v>
      </c>
      <c r="AE4" s="402" t="s">
        <v>53</v>
      </c>
      <c r="AF4" s="402"/>
      <c r="AG4" s="402"/>
      <c r="AH4" s="402"/>
      <c r="AI4" s="402" t="s">
        <v>52</v>
      </c>
      <c r="AJ4" s="407" t="s">
        <v>3</v>
      </c>
      <c r="AK4" s="400" t="s">
        <v>53</v>
      </c>
      <c r="AL4" s="400"/>
      <c r="AM4" s="400"/>
      <c r="AN4" s="400"/>
      <c r="AO4" s="400" t="s">
        <v>52</v>
      </c>
      <c r="AP4" s="413" t="s">
        <v>3</v>
      </c>
    </row>
    <row r="5" spans="1:43" ht="21" customHeight="1" x14ac:dyDescent="0.25">
      <c r="A5" s="465"/>
      <c r="B5" s="466"/>
      <c r="C5" s="465"/>
      <c r="D5" s="467"/>
      <c r="E5" s="467" t="s">
        <v>3</v>
      </c>
      <c r="F5" s="465" t="s">
        <v>52</v>
      </c>
      <c r="G5" s="204" t="s">
        <v>4</v>
      </c>
      <c r="H5" s="205" t="s">
        <v>5</v>
      </c>
      <c r="I5" s="205" t="s">
        <v>301</v>
      </c>
      <c r="J5" s="205" t="s">
        <v>300</v>
      </c>
      <c r="K5" s="465"/>
      <c r="L5" s="467"/>
      <c r="M5" s="206" t="s">
        <v>4</v>
      </c>
      <c r="N5" s="207" t="s">
        <v>5</v>
      </c>
      <c r="O5" s="207" t="s">
        <v>301</v>
      </c>
      <c r="P5" s="207" t="s">
        <v>300</v>
      </c>
      <c r="Q5" s="469"/>
      <c r="R5" s="468"/>
      <c r="S5" s="204" t="s">
        <v>4</v>
      </c>
      <c r="T5" s="205" t="s">
        <v>5</v>
      </c>
      <c r="U5" s="205" t="s">
        <v>301</v>
      </c>
      <c r="V5" s="205" t="s">
        <v>300</v>
      </c>
      <c r="W5" s="465"/>
      <c r="X5" s="467"/>
      <c r="Y5" s="206" t="s">
        <v>4</v>
      </c>
      <c r="Z5" s="207" t="s">
        <v>5</v>
      </c>
      <c r="AA5" s="207" t="s">
        <v>301</v>
      </c>
      <c r="AB5" s="207" t="s">
        <v>300</v>
      </c>
      <c r="AC5" s="469"/>
      <c r="AD5" s="468"/>
      <c r="AE5" s="204" t="s">
        <v>4</v>
      </c>
      <c r="AF5" s="205" t="s">
        <v>5</v>
      </c>
      <c r="AG5" s="205" t="s">
        <v>301</v>
      </c>
      <c r="AH5" s="205" t="s">
        <v>300</v>
      </c>
      <c r="AI5" s="465"/>
      <c r="AJ5" s="467"/>
      <c r="AK5" s="206" t="s">
        <v>4</v>
      </c>
      <c r="AL5" s="207" t="s">
        <v>5</v>
      </c>
      <c r="AM5" s="207" t="s">
        <v>301</v>
      </c>
      <c r="AN5" s="207" t="s">
        <v>300</v>
      </c>
      <c r="AO5" s="469"/>
      <c r="AP5" s="468"/>
      <c r="AQ5" s="98" t="s">
        <v>491</v>
      </c>
    </row>
    <row r="6" spans="1:43" ht="22.5" customHeight="1" x14ac:dyDescent="0.25">
      <c r="A6" s="472" t="s">
        <v>488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2"/>
      <c r="AE6" s="472"/>
      <c r="AF6" s="472"/>
      <c r="AG6" s="472"/>
      <c r="AH6" s="472"/>
      <c r="AI6" s="472"/>
      <c r="AJ6" s="472"/>
      <c r="AK6" s="472"/>
      <c r="AL6" s="472"/>
      <c r="AM6" s="472"/>
      <c r="AN6" s="472"/>
      <c r="AO6" s="472"/>
      <c r="AP6" s="472"/>
    </row>
    <row r="7" spans="1:43" ht="32.5" customHeight="1" x14ac:dyDescent="0.25">
      <c r="A7" s="141" t="s">
        <v>6</v>
      </c>
      <c r="B7" s="150" t="s">
        <v>459</v>
      </c>
      <c r="C7" s="101" t="s">
        <v>316</v>
      </c>
      <c r="D7" s="29">
        <f t="shared" ref="D7:D37" si="0">SUM(G7:J7, M7:P7, S7:V7,Y7:AB7,AE7:AH7,AK7:AN7)</f>
        <v>9</v>
      </c>
      <c r="E7" s="18">
        <f t="shared" ref="E7:E37" si="1">L7+R7+X7+AD7+AJ7+AP7</f>
        <v>1</v>
      </c>
      <c r="F7" s="40" t="s">
        <v>75</v>
      </c>
      <c r="G7" s="40"/>
      <c r="H7" s="40"/>
      <c r="I7" s="40">
        <v>9</v>
      </c>
      <c r="J7" s="40"/>
      <c r="K7" s="40" t="s">
        <v>75</v>
      </c>
      <c r="L7" s="40">
        <v>1</v>
      </c>
      <c r="M7" s="198"/>
      <c r="N7" s="198"/>
      <c r="O7" s="198"/>
      <c r="P7" s="198"/>
      <c r="Q7" s="198"/>
      <c r="R7" s="198"/>
      <c r="S7" s="40"/>
      <c r="T7" s="40"/>
      <c r="U7" s="40"/>
      <c r="V7" s="40"/>
      <c r="W7" s="40"/>
      <c r="X7" s="40"/>
      <c r="Y7" s="198"/>
      <c r="Z7" s="198"/>
      <c r="AA7" s="198"/>
      <c r="AB7" s="198"/>
      <c r="AC7" s="198"/>
      <c r="AD7" s="198"/>
      <c r="AE7" s="40"/>
      <c r="AF7" s="40"/>
      <c r="AG7" s="40"/>
      <c r="AH7" s="40"/>
      <c r="AI7" s="40"/>
      <c r="AJ7" s="40"/>
      <c r="AK7" s="198"/>
      <c r="AL7" s="198"/>
      <c r="AM7" s="198"/>
      <c r="AN7" s="198"/>
      <c r="AO7" s="198"/>
      <c r="AP7" s="198"/>
    </row>
    <row r="8" spans="1:43" ht="17.5" customHeight="1" x14ac:dyDescent="0.25">
      <c r="A8" s="141" t="s">
        <v>7</v>
      </c>
      <c r="B8" s="150" t="s">
        <v>460</v>
      </c>
      <c r="C8" s="101" t="s">
        <v>87</v>
      </c>
      <c r="D8" s="29">
        <f t="shared" si="0"/>
        <v>27</v>
      </c>
      <c r="E8" s="18">
        <f t="shared" si="1"/>
        <v>3</v>
      </c>
      <c r="F8" s="40" t="s">
        <v>85</v>
      </c>
      <c r="G8" s="40">
        <v>9</v>
      </c>
      <c r="H8" s="40"/>
      <c r="I8" s="40">
        <v>18</v>
      </c>
      <c r="J8" s="40"/>
      <c r="K8" s="40" t="s">
        <v>85</v>
      </c>
      <c r="L8" s="40">
        <v>3</v>
      </c>
      <c r="M8" s="198"/>
      <c r="N8" s="198"/>
      <c r="O8" s="198"/>
      <c r="P8" s="198"/>
      <c r="Q8" s="198"/>
      <c r="R8" s="198"/>
      <c r="S8" s="40"/>
      <c r="T8" s="40"/>
      <c r="U8" s="40"/>
      <c r="V8" s="40"/>
      <c r="W8" s="40"/>
      <c r="X8" s="40"/>
      <c r="Y8" s="198"/>
      <c r="Z8" s="198"/>
      <c r="AA8" s="198"/>
      <c r="AB8" s="198"/>
      <c r="AC8" s="198"/>
      <c r="AD8" s="198"/>
      <c r="AE8" s="40"/>
      <c r="AF8" s="40"/>
      <c r="AG8" s="40"/>
      <c r="AH8" s="40"/>
      <c r="AI8" s="40"/>
      <c r="AJ8" s="40"/>
      <c r="AK8" s="198"/>
      <c r="AL8" s="198"/>
      <c r="AM8" s="198"/>
      <c r="AN8" s="198"/>
      <c r="AO8" s="198"/>
      <c r="AP8" s="198"/>
    </row>
    <row r="9" spans="1:43" ht="17.5" customHeight="1" x14ac:dyDescent="0.25">
      <c r="A9" s="141" t="s">
        <v>12</v>
      </c>
      <c r="B9" s="150" t="s">
        <v>418</v>
      </c>
      <c r="C9" s="101" t="s">
        <v>77</v>
      </c>
      <c r="D9" s="29">
        <f>SUM(G9:J9, M9:P9, S9:V9,Y9:AB9,AE9:AH9,AK9:AN9)</f>
        <v>18</v>
      </c>
      <c r="E9" s="18">
        <f>L9+R9+X9+AD9+AJ9+AP9</f>
        <v>2</v>
      </c>
      <c r="F9" s="40" t="s">
        <v>75</v>
      </c>
      <c r="G9" s="40"/>
      <c r="H9" s="40"/>
      <c r="I9" s="40">
        <v>18</v>
      </c>
      <c r="J9" s="40"/>
      <c r="K9" s="40" t="s">
        <v>75</v>
      </c>
      <c r="L9" s="40">
        <v>2</v>
      </c>
      <c r="M9" s="198"/>
      <c r="N9" s="198"/>
      <c r="O9" s="198"/>
      <c r="P9" s="198"/>
      <c r="Q9" s="198"/>
      <c r="R9" s="198"/>
      <c r="S9" s="40"/>
      <c r="T9" s="40"/>
      <c r="U9" s="40"/>
      <c r="V9" s="40"/>
      <c r="W9" s="40"/>
      <c r="X9" s="40"/>
      <c r="Y9" s="198"/>
      <c r="Z9" s="198"/>
      <c r="AA9" s="198"/>
      <c r="AB9" s="198"/>
      <c r="AC9" s="198"/>
      <c r="AD9" s="198"/>
      <c r="AE9" s="40"/>
      <c r="AF9" s="40"/>
      <c r="AG9" s="40"/>
      <c r="AH9" s="40"/>
      <c r="AI9" s="40"/>
      <c r="AJ9" s="40"/>
      <c r="AK9" s="198"/>
      <c r="AL9" s="198"/>
      <c r="AM9" s="198"/>
      <c r="AN9" s="198"/>
      <c r="AO9" s="198"/>
      <c r="AP9" s="198"/>
    </row>
    <row r="10" spans="1:43" ht="17.5" customHeight="1" x14ac:dyDescent="0.25">
      <c r="A10" s="141" t="s">
        <v>8</v>
      </c>
      <c r="B10" s="150" t="s">
        <v>461</v>
      </c>
      <c r="C10" s="101" t="s">
        <v>307</v>
      </c>
      <c r="D10" s="29">
        <f t="shared" si="0"/>
        <v>18</v>
      </c>
      <c r="E10" s="18">
        <f t="shared" si="1"/>
        <v>3</v>
      </c>
      <c r="F10" s="40" t="s">
        <v>76</v>
      </c>
      <c r="G10" s="40"/>
      <c r="H10" s="40"/>
      <c r="I10" s="40"/>
      <c r="J10" s="40"/>
      <c r="K10" s="40"/>
      <c r="L10" s="40"/>
      <c r="M10" s="198">
        <v>9</v>
      </c>
      <c r="N10" s="198"/>
      <c r="O10" s="198">
        <v>9</v>
      </c>
      <c r="P10" s="198"/>
      <c r="Q10" s="198" t="s">
        <v>76</v>
      </c>
      <c r="R10" s="198">
        <v>3</v>
      </c>
      <c r="S10" s="40"/>
      <c r="T10" s="40"/>
      <c r="U10" s="40"/>
      <c r="V10" s="40"/>
      <c r="W10" s="40"/>
      <c r="X10" s="40"/>
      <c r="Y10" s="198"/>
      <c r="Z10" s="198"/>
      <c r="AA10" s="198"/>
      <c r="AB10" s="198"/>
      <c r="AC10" s="198"/>
      <c r="AD10" s="198"/>
      <c r="AE10" s="40"/>
      <c r="AF10" s="40"/>
      <c r="AG10" s="40"/>
      <c r="AH10" s="40"/>
      <c r="AI10" s="40"/>
      <c r="AJ10" s="40"/>
      <c r="AK10" s="198"/>
      <c r="AL10" s="198"/>
      <c r="AM10" s="198"/>
      <c r="AN10" s="198"/>
      <c r="AO10" s="198"/>
      <c r="AP10" s="198"/>
    </row>
    <row r="11" spans="1:43" ht="17.5" customHeight="1" x14ac:dyDescent="0.25">
      <c r="A11" s="141" t="s">
        <v>9</v>
      </c>
      <c r="B11" s="150" t="s">
        <v>462</v>
      </c>
      <c r="C11" s="101" t="s">
        <v>308</v>
      </c>
      <c r="D11" s="29">
        <f t="shared" si="0"/>
        <v>27</v>
      </c>
      <c r="E11" s="18">
        <f t="shared" si="1"/>
        <v>2</v>
      </c>
      <c r="F11" s="40" t="s">
        <v>85</v>
      </c>
      <c r="G11" s="40"/>
      <c r="H11" s="40"/>
      <c r="I11" s="40"/>
      <c r="J11" s="40"/>
      <c r="K11" s="40"/>
      <c r="L11" s="40"/>
      <c r="M11" s="198">
        <v>9</v>
      </c>
      <c r="N11" s="198"/>
      <c r="O11" s="198">
        <v>18</v>
      </c>
      <c r="P11" s="198"/>
      <c r="Q11" s="198" t="s">
        <v>85</v>
      </c>
      <c r="R11" s="198">
        <v>2</v>
      </c>
      <c r="S11" s="40"/>
      <c r="T11" s="40"/>
      <c r="U11" s="40"/>
      <c r="V11" s="40"/>
      <c r="W11" s="40"/>
      <c r="X11" s="40"/>
      <c r="Y11" s="198"/>
      <c r="Z11" s="198"/>
      <c r="AA11" s="198"/>
      <c r="AB11" s="198"/>
      <c r="AC11" s="198"/>
      <c r="AD11" s="198"/>
      <c r="AE11" s="40"/>
      <c r="AF11" s="40"/>
      <c r="AG11" s="40"/>
      <c r="AH11" s="40"/>
      <c r="AI11" s="40"/>
      <c r="AJ11" s="40"/>
      <c r="AK11" s="198"/>
      <c r="AL11" s="198"/>
      <c r="AM11" s="198"/>
      <c r="AN11" s="198"/>
      <c r="AO11" s="198"/>
      <c r="AP11" s="198"/>
    </row>
    <row r="12" spans="1:43" ht="17.5" customHeight="1" x14ac:dyDescent="0.25">
      <c r="A12" s="141" t="s">
        <v>10</v>
      </c>
      <c r="B12" s="150" t="s">
        <v>463</v>
      </c>
      <c r="C12" s="101" t="s">
        <v>309</v>
      </c>
      <c r="D12" s="29">
        <f t="shared" si="0"/>
        <v>27</v>
      </c>
      <c r="E12" s="18">
        <f t="shared" si="1"/>
        <v>2</v>
      </c>
      <c r="F12" s="40" t="s">
        <v>85</v>
      </c>
      <c r="G12" s="40"/>
      <c r="H12" s="40"/>
      <c r="I12" s="40"/>
      <c r="J12" s="40"/>
      <c r="K12" s="40"/>
      <c r="L12" s="40"/>
      <c r="M12" s="198">
        <v>9</v>
      </c>
      <c r="N12" s="198"/>
      <c r="O12" s="198">
        <v>18</v>
      </c>
      <c r="P12" s="198"/>
      <c r="Q12" s="198" t="s">
        <v>85</v>
      </c>
      <c r="R12" s="198">
        <v>2</v>
      </c>
      <c r="S12" s="40"/>
      <c r="T12" s="40"/>
      <c r="U12" s="40"/>
      <c r="V12" s="40"/>
      <c r="W12" s="40"/>
      <c r="X12" s="40"/>
      <c r="Y12" s="198"/>
      <c r="Z12" s="198"/>
      <c r="AA12" s="198"/>
      <c r="AB12" s="198"/>
      <c r="AC12" s="198"/>
      <c r="AD12" s="198"/>
      <c r="AE12" s="40"/>
      <c r="AF12" s="40"/>
      <c r="AG12" s="40"/>
      <c r="AH12" s="40"/>
      <c r="AI12" s="40"/>
      <c r="AJ12" s="40"/>
      <c r="AK12" s="198"/>
      <c r="AL12" s="198"/>
      <c r="AM12" s="198"/>
      <c r="AN12" s="198"/>
      <c r="AO12" s="198"/>
      <c r="AP12" s="198"/>
    </row>
    <row r="13" spans="1:43" ht="23.5" customHeight="1" x14ac:dyDescent="0.25">
      <c r="A13" s="141" t="s">
        <v>11</v>
      </c>
      <c r="B13" s="150" t="s">
        <v>464</v>
      </c>
      <c r="C13" s="101" t="s">
        <v>313</v>
      </c>
      <c r="D13" s="29">
        <f t="shared" si="0"/>
        <v>18</v>
      </c>
      <c r="E13" s="18">
        <f t="shared" si="1"/>
        <v>2</v>
      </c>
      <c r="F13" s="40" t="s">
        <v>85</v>
      </c>
      <c r="G13" s="40"/>
      <c r="H13" s="40"/>
      <c r="I13" s="40"/>
      <c r="J13" s="40"/>
      <c r="K13" s="40"/>
      <c r="L13" s="40"/>
      <c r="M13" s="198">
        <v>9</v>
      </c>
      <c r="N13" s="198"/>
      <c r="O13" s="198">
        <v>9</v>
      </c>
      <c r="P13" s="198"/>
      <c r="Q13" s="198" t="s">
        <v>85</v>
      </c>
      <c r="R13" s="198">
        <v>2</v>
      </c>
      <c r="S13" s="40"/>
      <c r="T13" s="40"/>
      <c r="U13" s="40"/>
      <c r="V13" s="40"/>
      <c r="W13" s="40"/>
      <c r="X13" s="40"/>
      <c r="Y13" s="198"/>
      <c r="Z13" s="198"/>
      <c r="AA13" s="198"/>
      <c r="AB13" s="198"/>
      <c r="AC13" s="198"/>
      <c r="AD13" s="198"/>
      <c r="AE13" s="40"/>
      <c r="AF13" s="40"/>
      <c r="AG13" s="40"/>
      <c r="AH13" s="40"/>
      <c r="AI13" s="40"/>
      <c r="AJ13" s="40"/>
      <c r="AK13" s="198"/>
      <c r="AL13" s="198"/>
      <c r="AM13" s="198"/>
      <c r="AN13" s="198"/>
      <c r="AO13" s="198"/>
      <c r="AP13" s="198"/>
    </row>
    <row r="14" spans="1:43" ht="15" customHeight="1" x14ac:dyDescent="0.25">
      <c r="A14" s="141" t="s">
        <v>13</v>
      </c>
      <c r="B14" s="150" t="s">
        <v>465</v>
      </c>
      <c r="C14" s="101" t="s">
        <v>310</v>
      </c>
      <c r="D14" s="29">
        <f t="shared" si="0"/>
        <v>18</v>
      </c>
      <c r="E14" s="18">
        <f t="shared" si="1"/>
        <v>3</v>
      </c>
      <c r="F14" s="40" t="s">
        <v>76</v>
      </c>
      <c r="G14" s="40"/>
      <c r="H14" s="40"/>
      <c r="I14" s="40"/>
      <c r="J14" s="40"/>
      <c r="K14" s="40"/>
      <c r="L14" s="40"/>
      <c r="M14" s="198">
        <v>9</v>
      </c>
      <c r="N14" s="198"/>
      <c r="O14" s="198">
        <v>9</v>
      </c>
      <c r="P14" s="198"/>
      <c r="Q14" s="198" t="s">
        <v>76</v>
      </c>
      <c r="R14" s="198">
        <v>3</v>
      </c>
      <c r="S14" s="40"/>
      <c r="T14" s="40"/>
      <c r="U14" s="40"/>
      <c r="V14" s="40"/>
      <c r="W14" s="40"/>
      <c r="X14" s="40"/>
      <c r="Y14" s="198"/>
      <c r="Z14" s="198"/>
      <c r="AA14" s="198"/>
      <c r="AB14" s="198"/>
      <c r="AC14" s="198"/>
      <c r="AD14" s="198"/>
      <c r="AE14" s="40"/>
      <c r="AF14" s="40"/>
      <c r="AG14" s="40"/>
      <c r="AH14" s="40"/>
      <c r="AI14" s="40"/>
      <c r="AJ14" s="40"/>
      <c r="AK14" s="198"/>
      <c r="AL14" s="198"/>
      <c r="AM14" s="198"/>
      <c r="AN14" s="198"/>
      <c r="AO14" s="198"/>
      <c r="AP14" s="198"/>
    </row>
    <row r="15" spans="1:43" ht="15" customHeight="1" x14ac:dyDescent="0.25">
      <c r="A15" s="141" t="s">
        <v>14</v>
      </c>
      <c r="B15" s="150" t="s">
        <v>466</v>
      </c>
      <c r="C15" s="101" t="s">
        <v>311</v>
      </c>
      <c r="D15" s="29">
        <f t="shared" si="0"/>
        <v>18</v>
      </c>
      <c r="E15" s="18">
        <f t="shared" si="1"/>
        <v>3</v>
      </c>
      <c r="F15" s="40" t="s">
        <v>75</v>
      </c>
      <c r="G15" s="40"/>
      <c r="H15" s="40"/>
      <c r="I15" s="40"/>
      <c r="J15" s="40"/>
      <c r="K15" s="40"/>
      <c r="L15" s="40"/>
      <c r="M15" s="198"/>
      <c r="N15" s="198"/>
      <c r="O15" s="198"/>
      <c r="P15" s="198"/>
      <c r="Q15" s="198"/>
      <c r="R15" s="198"/>
      <c r="S15" s="40"/>
      <c r="T15" s="40"/>
      <c r="U15" s="40">
        <v>18</v>
      </c>
      <c r="V15" s="40"/>
      <c r="W15" s="40" t="s">
        <v>75</v>
      </c>
      <c r="X15" s="40">
        <v>3</v>
      </c>
      <c r="Y15" s="198"/>
      <c r="Z15" s="198"/>
      <c r="AA15" s="198"/>
      <c r="AB15" s="198"/>
      <c r="AC15" s="198"/>
      <c r="AD15" s="198"/>
      <c r="AE15" s="40"/>
      <c r="AF15" s="40"/>
      <c r="AG15" s="40"/>
      <c r="AH15" s="40"/>
      <c r="AI15" s="40"/>
      <c r="AJ15" s="40"/>
      <c r="AK15" s="198"/>
      <c r="AL15" s="198"/>
      <c r="AM15" s="198"/>
      <c r="AN15" s="198"/>
      <c r="AO15" s="198"/>
      <c r="AP15" s="198"/>
    </row>
    <row r="16" spans="1:43" ht="15" customHeight="1" x14ac:dyDescent="0.25">
      <c r="A16" s="141" t="s">
        <v>15</v>
      </c>
      <c r="B16" s="150" t="s">
        <v>467</v>
      </c>
      <c r="C16" s="101" t="s">
        <v>326</v>
      </c>
      <c r="D16" s="29">
        <f t="shared" si="0"/>
        <v>9</v>
      </c>
      <c r="E16" s="18">
        <f t="shared" si="1"/>
        <v>2</v>
      </c>
      <c r="F16" s="40" t="s">
        <v>75</v>
      </c>
      <c r="G16" s="40"/>
      <c r="H16" s="40"/>
      <c r="I16" s="40"/>
      <c r="J16" s="40"/>
      <c r="K16" s="40"/>
      <c r="L16" s="40"/>
      <c r="M16" s="198"/>
      <c r="N16" s="198"/>
      <c r="O16" s="198"/>
      <c r="P16" s="198"/>
      <c r="Q16" s="198"/>
      <c r="R16" s="198"/>
      <c r="S16" s="40"/>
      <c r="T16" s="40"/>
      <c r="U16" s="40">
        <v>9</v>
      </c>
      <c r="V16" s="40"/>
      <c r="W16" s="40" t="s">
        <v>75</v>
      </c>
      <c r="X16" s="40">
        <v>2</v>
      </c>
      <c r="Y16" s="198"/>
      <c r="Z16" s="198"/>
      <c r="AA16" s="198"/>
      <c r="AB16" s="198"/>
      <c r="AC16" s="198"/>
      <c r="AD16" s="198"/>
      <c r="AE16" s="40"/>
      <c r="AF16" s="40"/>
      <c r="AG16" s="40"/>
      <c r="AH16" s="40"/>
      <c r="AI16" s="40"/>
      <c r="AJ16" s="40"/>
      <c r="AK16" s="198"/>
      <c r="AL16" s="198"/>
      <c r="AM16" s="198"/>
      <c r="AN16" s="198"/>
      <c r="AO16" s="198"/>
      <c r="AP16" s="198"/>
    </row>
    <row r="17" spans="1:42" ht="15" customHeight="1" x14ac:dyDescent="0.25">
      <c r="A17" s="141" t="s">
        <v>16</v>
      </c>
      <c r="B17" s="150" t="s">
        <v>468</v>
      </c>
      <c r="C17" s="101" t="s">
        <v>327</v>
      </c>
      <c r="D17" s="29">
        <f t="shared" si="0"/>
        <v>9</v>
      </c>
      <c r="E17" s="18">
        <f t="shared" si="1"/>
        <v>2</v>
      </c>
      <c r="F17" s="40" t="s">
        <v>75</v>
      </c>
      <c r="G17" s="40"/>
      <c r="H17" s="40"/>
      <c r="I17" s="40"/>
      <c r="J17" s="40"/>
      <c r="K17" s="40"/>
      <c r="L17" s="40"/>
      <c r="M17" s="198"/>
      <c r="N17" s="198"/>
      <c r="O17" s="198"/>
      <c r="P17" s="198"/>
      <c r="Q17" s="198"/>
      <c r="R17" s="198"/>
      <c r="S17" s="40"/>
      <c r="T17" s="40"/>
      <c r="U17" s="40">
        <v>9</v>
      </c>
      <c r="V17" s="40"/>
      <c r="W17" s="40" t="s">
        <v>75</v>
      </c>
      <c r="X17" s="40">
        <v>2</v>
      </c>
      <c r="Y17" s="198"/>
      <c r="Z17" s="198"/>
      <c r="AA17" s="198"/>
      <c r="AB17" s="198"/>
      <c r="AC17" s="198"/>
      <c r="AD17" s="198"/>
      <c r="AE17" s="40"/>
      <c r="AF17" s="40"/>
      <c r="AG17" s="40"/>
      <c r="AH17" s="40"/>
      <c r="AI17" s="40"/>
      <c r="AJ17" s="40"/>
      <c r="AK17" s="198"/>
      <c r="AL17" s="198"/>
      <c r="AM17" s="198"/>
      <c r="AN17" s="198"/>
      <c r="AO17" s="198"/>
      <c r="AP17" s="198"/>
    </row>
    <row r="18" spans="1:42" ht="15" customHeight="1" x14ac:dyDescent="0.25">
      <c r="A18" s="141" t="s">
        <v>17</v>
      </c>
      <c r="B18" s="150" t="s">
        <v>469</v>
      </c>
      <c r="C18" s="101" t="s">
        <v>328</v>
      </c>
      <c r="D18" s="29">
        <f t="shared" si="0"/>
        <v>18</v>
      </c>
      <c r="E18" s="18">
        <f t="shared" si="1"/>
        <v>2</v>
      </c>
      <c r="F18" s="40" t="s">
        <v>75</v>
      </c>
      <c r="G18" s="40"/>
      <c r="H18" s="40"/>
      <c r="I18" s="40"/>
      <c r="J18" s="40"/>
      <c r="K18" s="40"/>
      <c r="L18" s="40"/>
      <c r="M18" s="198"/>
      <c r="N18" s="198"/>
      <c r="O18" s="198"/>
      <c r="P18" s="198"/>
      <c r="Q18" s="198"/>
      <c r="R18" s="198"/>
      <c r="S18" s="40"/>
      <c r="T18" s="40"/>
      <c r="U18" s="40"/>
      <c r="V18" s="40"/>
      <c r="W18" s="40"/>
      <c r="X18" s="40"/>
      <c r="Y18" s="198"/>
      <c r="Z18" s="198"/>
      <c r="AA18" s="198">
        <v>18</v>
      </c>
      <c r="AB18" s="198"/>
      <c r="AC18" s="198" t="s">
        <v>75</v>
      </c>
      <c r="AD18" s="198">
        <v>2</v>
      </c>
      <c r="AE18" s="40"/>
      <c r="AF18" s="40"/>
      <c r="AG18" s="40"/>
      <c r="AH18" s="40"/>
      <c r="AI18" s="40"/>
      <c r="AJ18" s="40"/>
      <c r="AK18" s="198"/>
      <c r="AL18" s="198"/>
      <c r="AM18" s="198"/>
      <c r="AN18" s="198"/>
      <c r="AO18" s="198"/>
      <c r="AP18" s="198"/>
    </row>
    <row r="19" spans="1:42" ht="15" customHeight="1" x14ac:dyDescent="0.25">
      <c r="A19" s="141" t="s">
        <v>18</v>
      </c>
      <c r="B19" s="150" t="s">
        <v>470</v>
      </c>
      <c r="C19" s="101" t="s">
        <v>329</v>
      </c>
      <c r="D19" s="29">
        <f t="shared" si="0"/>
        <v>18</v>
      </c>
      <c r="E19" s="18">
        <f t="shared" si="1"/>
        <v>2</v>
      </c>
      <c r="F19" s="40" t="s">
        <v>75</v>
      </c>
      <c r="G19" s="40"/>
      <c r="H19" s="40"/>
      <c r="I19" s="40"/>
      <c r="J19" s="40"/>
      <c r="K19" s="40"/>
      <c r="L19" s="40"/>
      <c r="M19" s="198"/>
      <c r="N19" s="198"/>
      <c r="O19" s="198"/>
      <c r="P19" s="198"/>
      <c r="Q19" s="198"/>
      <c r="R19" s="198"/>
      <c r="S19" s="40"/>
      <c r="T19" s="40"/>
      <c r="U19" s="40"/>
      <c r="V19" s="40"/>
      <c r="W19" s="40"/>
      <c r="X19" s="40"/>
      <c r="Y19" s="198"/>
      <c r="Z19" s="198"/>
      <c r="AA19" s="198">
        <v>18</v>
      </c>
      <c r="AB19" s="198"/>
      <c r="AC19" s="198" t="s">
        <v>75</v>
      </c>
      <c r="AD19" s="198">
        <v>2</v>
      </c>
      <c r="AE19" s="40"/>
      <c r="AF19" s="40"/>
      <c r="AG19" s="40"/>
      <c r="AH19" s="40"/>
      <c r="AI19" s="40"/>
      <c r="AJ19" s="40"/>
      <c r="AK19" s="198"/>
      <c r="AL19" s="198"/>
      <c r="AM19" s="198"/>
      <c r="AN19" s="198"/>
      <c r="AO19" s="198"/>
      <c r="AP19" s="198"/>
    </row>
    <row r="20" spans="1:42" ht="15" customHeight="1" x14ac:dyDescent="0.25">
      <c r="A20" s="141" t="s">
        <v>19</v>
      </c>
      <c r="B20" s="150" t="s">
        <v>471</v>
      </c>
      <c r="C20" s="101" t="s">
        <v>130</v>
      </c>
      <c r="D20" s="29">
        <f t="shared" si="0"/>
        <v>27</v>
      </c>
      <c r="E20" s="18">
        <f t="shared" si="1"/>
        <v>3</v>
      </c>
      <c r="F20" s="40" t="s">
        <v>312</v>
      </c>
      <c r="G20" s="40"/>
      <c r="H20" s="40"/>
      <c r="I20" s="40"/>
      <c r="J20" s="40"/>
      <c r="K20" s="40"/>
      <c r="L20" s="40"/>
      <c r="M20" s="198"/>
      <c r="N20" s="198"/>
      <c r="O20" s="198"/>
      <c r="P20" s="198"/>
      <c r="Q20" s="198"/>
      <c r="R20" s="198"/>
      <c r="S20" s="40"/>
      <c r="T20" s="40"/>
      <c r="U20" s="40"/>
      <c r="V20" s="40"/>
      <c r="W20" s="40"/>
      <c r="X20" s="40"/>
      <c r="Y20" s="198">
        <v>9</v>
      </c>
      <c r="Z20" s="198"/>
      <c r="AA20" s="198">
        <v>18</v>
      </c>
      <c r="AB20" s="198"/>
      <c r="AC20" s="198" t="s">
        <v>85</v>
      </c>
      <c r="AD20" s="198">
        <v>3</v>
      </c>
      <c r="AE20" s="40"/>
      <c r="AF20" s="40"/>
      <c r="AG20" s="40"/>
      <c r="AH20" s="40"/>
      <c r="AI20" s="40"/>
      <c r="AJ20" s="40"/>
      <c r="AK20" s="198"/>
      <c r="AL20" s="198"/>
      <c r="AM20" s="198"/>
      <c r="AN20" s="198"/>
      <c r="AO20" s="198"/>
      <c r="AP20" s="198"/>
    </row>
    <row r="21" spans="1:42" ht="15" customHeight="1" x14ac:dyDescent="0.25">
      <c r="A21" s="141" t="s">
        <v>20</v>
      </c>
      <c r="B21" s="150" t="s">
        <v>472</v>
      </c>
      <c r="C21" s="101" t="s">
        <v>133</v>
      </c>
      <c r="D21" s="29">
        <f t="shared" si="0"/>
        <v>27</v>
      </c>
      <c r="E21" s="18">
        <f t="shared" si="1"/>
        <v>3</v>
      </c>
      <c r="F21" s="40" t="s">
        <v>312</v>
      </c>
      <c r="G21" s="40"/>
      <c r="H21" s="40"/>
      <c r="I21" s="40"/>
      <c r="J21" s="40"/>
      <c r="K21" s="40"/>
      <c r="L21" s="40"/>
      <c r="M21" s="198"/>
      <c r="N21" s="198"/>
      <c r="O21" s="198"/>
      <c r="P21" s="198"/>
      <c r="Q21" s="198"/>
      <c r="R21" s="198"/>
      <c r="S21" s="40"/>
      <c r="T21" s="40"/>
      <c r="U21" s="40"/>
      <c r="V21" s="40"/>
      <c r="W21" s="40"/>
      <c r="X21" s="40"/>
      <c r="Y21" s="198">
        <v>9</v>
      </c>
      <c r="Z21" s="198"/>
      <c r="AA21" s="198">
        <v>18</v>
      </c>
      <c r="AB21" s="198"/>
      <c r="AC21" s="198" t="s">
        <v>85</v>
      </c>
      <c r="AD21" s="198">
        <v>3</v>
      </c>
      <c r="AE21" s="40"/>
      <c r="AF21" s="40"/>
      <c r="AG21" s="40"/>
      <c r="AH21" s="40"/>
      <c r="AI21" s="40"/>
      <c r="AJ21" s="40"/>
      <c r="AK21" s="198"/>
      <c r="AL21" s="198"/>
      <c r="AM21" s="198"/>
      <c r="AN21" s="198"/>
      <c r="AO21" s="198"/>
      <c r="AP21" s="198"/>
    </row>
    <row r="22" spans="1:42" s="372" customFormat="1" ht="17.5" customHeight="1" x14ac:dyDescent="0.25">
      <c r="A22" s="29" t="s">
        <v>21</v>
      </c>
      <c r="B22" s="373" t="s">
        <v>624</v>
      </c>
      <c r="C22" s="374" t="s">
        <v>595</v>
      </c>
      <c r="D22" s="29">
        <f>SUM(G22:J22, M22:P22, S22:V22,Y22:AB22,AE22:AH22,AK22:AN22)</f>
        <v>18</v>
      </c>
      <c r="E22" s="18">
        <f>L22+R22+X22+AD22+AJ22+AP22</f>
        <v>2</v>
      </c>
      <c r="F22" s="370" t="s">
        <v>75</v>
      </c>
      <c r="G22" s="370"/>
      <c r="H22" s="370"/>
      <c r="I22" s="370"/>
      <c r="J22" s="370"/>
      <c r="K22" s="370"/>
      <c r="L22" s="370"/>
      <c r="M22" s="369"/>
      <c r="N22" s="369"/>
      <c r="O22" s="369"/>
      <c r="P22" s="369"/>
      <c r="Q22" s="369"/>
      <c r="R22" s="369"/>
      <c r="S22" s="370"/>
      <c r="T22" s="370"/>
      <c r="U22" s="370"/>
      <c r="V22" s="370"/>
      <c r="W22" s="370"/>
      <c r="X22" s="370"/>
      <c r="Y22" s="369"/>
      <c r="Z22" s="369"/>
      <c r="AA22" s="369"/>
      <c r="AB22" s="369">
        <v>18</v>
      </c>
      <c r="AC22" s="369" t="s">
        <v>75</v>
      </c>
      <c r="AD22" s="369">
        <v>2</v>
      </c>
      <c r="AE22" s="370"/>
      <c r="AF22" s="370"/>
      <c r="AG22" s="370"/>
      <c r="AH22" s="370"/>
      <c r="AI22" s="370"/>
      <c r="AJ22" s="370"/>
      <c r="AK22" s="369"/>
      <c r="AL22" s="369"/>
      <c r="AM22" s="369"/>
      <c r="AN22" s="369"/>
      <c r="AO22" s="369"/>
      <c r="AP22" s="369"/>
    </row>
    <row r="23" spans="1:42" ht="15" customHeight="1" x14ac:dyDescent="0.25">
      <c r="A23" s="29" t="s">
        <v>22</v>
      </c>
      <c r="B23" s="150" t="s">
        <v>473</v>
      </c>
      <c r="C23" s="101" t="s">
        <v>330</v>
      </c>
      <c r="D23" s="29">
        <f t="shared" si="0"/>
        <v>18</v>
      </c>
      <c r="E23" s="18">
        <f t="shared" si="1"/>
        <v>2</v>
      </c>
      <c r="F23" s="40" t="s">
        <v>75</v>
      </c>
      <c r="G23" s="40"/>
      <c r="H23" s="40"/>
      <c r="I23" s="40"/>
      <c r="J23" s="40"/>
      <c r="K23" s="40"/>
      <c r="L23" s="40"/>
      <c r="M23" s="198"/>
      <c r="N23" s="198"/>
      <c r="O23" s="198"/>
      <c r="P23" s="198"/>
      <c r="Q23" s="198"/>
      <c r="R23" s="198"/>
      <c r="S23" s="40"/>
      <c r="T23" s="40"/>
      <c r="U23" s="40"/>
      <c r="V23" s="40"/>
      <c r="W23" s="40"/>
      <c r="X23" s="40"/>
      <c r="Y23" s="198"/>
      <c r="Z23" s="198"/>
      <c r="AA23" s="198">
        <v>18</v>
      </c>
      <c r="AB23" s="198"/>
      <c r="AC23" s="198" t="s">
        <v>75</v>
      </c>
      <c r="AD23" s="198">
        <v>2</v>
      </c>
      <c r="AE23" s="40"/>
      <c r="AF23" s="40"/>
      <c r="AG23" s="40"/>
      <c r="AH23" s="40"/>
      <c r="AI23" s="40"/>
      <c r="AJ23" s="40"/>
      <c r="AK23" s="198"/>
      <c r="AL23" s="198"/>
      <c r="AM23" s="198"/>
      <c r="AN23" s="198"/>
      <c r="AO23" s="198"/>
      <c r="AP23" s="198"/>
    </row>
    <row r="24" spans="1:42" ht="15" customHeight="1" x14ac:dyDescent="0.25">
      <c r="A24" s="29" t="s">
        <v>23</v>
      </c>
      <c r="B24" s="150" t="s">
        <v>474</v>
      </c>
      <c r="C24" s="101" t="s">
        <v>331</v>
      </c>
      <c r="D24" s="29">
        <f t="shared" si="0"/>
        <v>18</v>
      </c>
      <c r="E24" s="18">
        <f t="shared" si="1"/>
        <v>2</v>
      </c>
      <c r="F24" s="40" t="s">
        <v>75</v>
      </c>
      <c r="G24" s="40"/>
      <c r="H24" s="40"/>
      <c r="I24" s="40"/>
      <c r="J24" s="40"/>
      <c r="K24" s="40"/>
      <c r="L24" s="40"/>
      <c r="M24" s="198"/>
      <c r="N24" s="198"/>
      <c r="O24" s="198"/>
      <c r="P24" s="198"/>
      <c r="Q24" s="198"/>
      <c r="R24" s="198"/>
      <c r="S24" s="40"/>
      <c r="T24" s="40"/>
      <c r="U24" s="40"/>
      <c r="V24" s="40"/>
      <c r="W24" s="40"/>
      <c r="X24" s="40"/>
      <c r="Y24" s="198"/>
      <c r="Z24" s="198"/>
      <c r="AA24" s="198"/>
      <c r="AB24" s="198"/>
      <c r="AC24" s="198"/>
      <c r="AD24" s="198"/>
      <c r="AE24" s="40"/>
      <c r="AF24" s="40"/>
      <c r="AG24" s="40">
        <v>18</v>
      </c>
      <c r="AH24" s="40"/>
      <c r="AI24" s="40" t="s">
        <v>75</v>
      </c>
      <c r="AJ24" s="40">
        <v>2</v>
      </c>
      <c r="AK24" s="198"/>
      <c r="AL24" s="198"/>
      <c r="AM24" s="198"/>
      <c r="AN24" s="198"/>
      <c r="AO24" s="198"/>
      <c r="AP24" s="198"/>
    </row>
    <row r="25" spans="1:42" ht="15" customHeight="1" x14ac:dyDescent="0.25">
      <c r="A25" s="29" t="s">
        <v>24</v>
      </c>
      <c r="B25" s="150" t="s">
        <v>475</v>
      </c>
      <c r="C25" s="101" t="s">
        <v>131</v>
      </c>
      <c r="D25" s="29">
        <f t="shared" si="0"/>
        <v>27</v>
      </c>
      <c r="E25" s="18">
        <f t="shared" si="1"/>
        <v>3</v>
      </c>
      <c r="F25" s="40" t="s">
        <v>85</v>
      </c>
      <c r="G25" s="40"/>
      <c r="H25" s="40"/>
      <c r="I25" s="40"/>
      <c r="J25" s="40"/>
      <c r="K25" s="40"/>
      <c r="L25" s="40"/>
      <c r="M25" s="198"/>
      <c r="N25" s="198"/>
      <c r="O25" s="198"/>
      <c r="P25" s="198"/>
      <c r="Q25" s="198"/>
      <c r="R25" s="198"/>
      <c r="S25" s="40"/>
      <c r="T25" s="40"/>
      <c r="U25" s="40"/>
      <c r="V25" s="40"/>
      <c r="W25" s="40"/>
      <c r="X25" s="40"/>
      <c r="Y25" s="198"/>
      <c r="Z25" s="198"/>
      <c r="AA25" s="198"/>
      <c r="AB25" s="198"/>
      <c r="AC25" s="198"/>
      <c r="AD25" s="198"/>
      <c r="AE25" s="40">
        <v>9</v>
      </c>
      <c r="AF25" s="40"/>
      <c r="AG25" s="40">
        <v>18</v>
      </c>
      <c r="AH25" s="40"/>
      <c r="AI25" s="40" t="s">
        <v>85</v>
      </c>
      <c r="AJ25" s="40">
        <v>3</v>
      </c>
      <c r="AK25" s="198"/>
      <c r="AL25" s="198"/>
      <c r="AM25" s="198"/>
      <c r="AN25" s="198"/>
      <c r="AO25" s="198"/>
      <c r="AP25" s="198"/>
    </row>
    <row r="26" spans="1:42" ht="15" customHeight="1" x14ac:dyDescent="0.25">
      <c r="A26" s="29" t="s">
        <v>25</v>
      </c>
      <c r="B26" s="150" t="s">
        <v>476</v>
      </c>
      <c r="C26" s="101" t="s">
        <v>134</v>
      </c>
      <c r="D26" s="29">
        <f t="shared" si="0"/>
        <v>27</v>
      </c>
      <c r="E26" s="18">
        <f t="shared" si="1"/>
        <v>3</v>
      </c>
      <c r="F26" s="40" t="s">
        <v>85</v>
      </c>
      <c r="G26" s="40"/>
      <c r="H26" s="40"/>
      <c r="I26" s="40"/>
      <c r="J26" s="40"/>
      <c r="K26" s="40"/>
      <c r="L26" s="40"/>
      <c r="M26" s="198"/>
      <c r="N26" s="198"/>
      <c r="O26" s="198"/>
      <c r="P26" s="198"/>
      <c r="Q26" s="198"/>
      <c r="R26" s="198"/>
      <c r="S26" s="40"/>
      <c r="T26" s="40"/>
      <c r="U26" s="40"/>
      <c r="V26" s="40"/>
      <c r="W26" s="40"/>
      <c r="X26" s="40"/>
      <c r="Y26" s="198"/>
      <c r="Z26" s="198"/>
      <c r="AA26" s="198"/>
      <c r="AB26" s="198"/>
      <c r="AC26" s="198"/>
      <c r="AD26" s="198"/>
      <c r="AE26" s="40">
        <v>9</v>
      </c>
      <c r="AF26" s="40"/>
      <c r="AG26" s="40">
        <v>18</v>
      </c>
      <c r="AH26" s="40"/>
      <c r="AI26" s="40" t="s">
        <v>85</v>
      </c>
      <c r="AJ26" s="40">
        <v>3</v>
      </c>
      <c r="AK26" s="198"/>
      <c r="AL26" s="198"/>
      <c r="AM26" s="198"/>
      <c r="AN26" s="198"/>
      <c r="AO26" s="198"/>
      <c r="AP26" s="198"/>
    </row>
    <row r="27" spans="1:42" ht="15" customHeight="1" x14ac:dyDescent="0.25">
      <c r="A27" s="29" t="s">
        <v>26</v>
      </c>
      <c r="B27" s="150" t="s">
        <v>477</v>
      </c>
      <c r="C27" s="101" t="s">
        <v>136</v>
      </c>
      <c r="D27" s="29">
        <f t="shared" si="0"/>
        <v>18</v>
      </c>
      <c r="E27" s="18">
        <f t="shared" si="1"/>
        <v>3</v>
      </c>
      <c r="F27" s="40" t="s">
        <v>85</v>
      </c>
      <c r="G27" s="40"/>
      <c r="H27" s="40"/>
      <c r="I27" s="40"/>
      <c r="J27" s="40"/>
      <c r="K27" s="40"/>
      <c r="L27" s="40"/>
      <c r="M27" s="198"/>
      <c r="N27" s="198"/>
      <c r="O27" s="198"/>
      <c r="P27" s="198"/>
      <c r="Q27" s="198"/>
      <c r="R27" s="198"/>
      <c r="S27" s="40"/>
      <c r="T27" s="40"/>
      <c r="U27" s="40"/>
      <c r="V27" s="40"/>
      <c r="W27" s="40"/>
      <c r="X27" s="40"/>
      <c r="Y27" s="198"/>
      <c r="Z27" s="198"/>
      <c r="AA27" s="198"/>
      <c r="AB27" s="198"/>
      <c r="AC27" s="198"/>
      <c r="AD27" s="198"/>
      <c r="AE27" s="40">
        <v>9</v>
      </c>
      <c r="AF27" s="40"/>
      <c r="AG27" s="40"/>
      <c r="AH27" s="40">
        <v>9</v>
      </c>
      <c r="AI27" s="40" t="s">
        <v>85</v>
      </c>
      <c r="AJ27" s="40">
        <v>3</v>
      </c>
      <c r="AK27" s="198"/>
      <c r="AL27" s="198"/>
      <c r="AM27" s="198"/>
      <c r="AN27" s="198"/>
      <c r="AO27" s="198"/>
      <c r="AP27" s="198"/>
    </row>
    <row r="28" spans="1:42" ht="15" customHeight="1" x14ac:dyDescent="0.25">
      <c r="A28" s="29" t="s">
        <v>27</v>
      </c>
      <c r="B28" s="150" t="s">
        <v>478</v>
      </c>
      <c r="C28" s="101" t="s">
        <v>315</v>
      </c>
      <c r="D28" s="29">
        <f t="shared" si="0"/>
        <v>9</v>
      </c>
      <c r="E28" s="18">
        <f t="shared" si="1"/>
        <v>2</v>
      </c>
      <c r="F28" s="40" t="s">
        <v>75</v>
      </c>
      <c r="G28" s="40"/>
      <c r="H28" s="40"/>
      <c r="I28" s="40"/>
      <c r="J28" s="40"/>
      <c r="K28" s="40"/>
      <c r="L28" s="40"/>
      <c r="M28" s="198"/>
      <c r="N28" s="198"/>
      <c r="O28" s="198"/>
      <c r="P28" s="198"/>
      <c r="Q28" s="198"/>
      <c r="R28" s="198"/>
      <c r="S28" s="40"/>
      <c r="T28" s="40"/>
      <c r="U28" s="40"/>
      <c r="V28" s="40"/>
      <c r="W28" s="40"/>
      <c r="X28" s="40"/>
      <c r="Y28" s="198"/>
      <c r="Z28" s="198"/>
      <c r="AA28" s="198"/>
      <c r="AB28" s="198"/>
      <c r="AC28" s="198"/>
      <c r="AD28" s="198"/>
      <c r="AE28" s="40"/>
      <c r="AF28" s="40"/>
      <c r="AG28" s="40">
        <v>9</v>
      </c>
      <c r="AH28" s="40"/>
      <c r="AI28" s="40" t="s">
        <v>75</v>
      </c>
      <c r="AJ28" s="40">
        <v>2</v>
      </c>
      <c r="AK28" s="198"/>
      <c r="AL28" s="198"/>
      <c r="AM28" s="198"/>
      <c r="AN28" s="198"/>
      <c r="AO28" s="198"/>
      <c r="AP28" s="198"/>
    </row>
    <row r="29" spans="1:42" ht="15" customHeight="1" x14ac:dyDescent="0.25">
      <c r="A29" s="29" t="s">
        <v>28</v>
      </c>
      <c r="B29" s="150" t="s">
        <v>479</v>
      </c>
      <c r="C29" s="101" t="s">
        <v>314</v>
      </c>
      <c r="D29" s="29">
        <f t="shared" si="0"/>
        <v>27</v>
      </c>
      <c r="E29" s="18">
        <f t="shared" si="1"/>
        <v>3</v>
      </c>
      <c r="F29" s="40" t="s">
        <v>85</v>
      </c>
      <c r="G29" s="40"/>
      <c r="H29" s="40"/>
      <c r="I29" s="40"/>
      <c r="J29" s="40"/>
      <c r="K29" s="40"/>
      <c r="L29" s="40"/>
      <c r="M29" s="198"/>
      <c r="N29" s="198"/>
      <c r="O29" s="198"/>
      <c r="P29" s="198"/>
      <c r="Q29" s="198"/>
      <c r="R29" s="198"/>
      <c r="S29" s="40"/>
      <c r="T29" s="40"/>
      <c r="U29" s="40"/>
      <c r="V29" s="40"/>
      <c r="W29" s="40"/>
      <c r="X29" s="40"/>
      <c r="Y29" s="198"/>
      <c r="Z29" s="198"/>
      <c r="AA29" s="198"/>
      <c r="AB29" s="198"/>
      <c r="AC29" s="198"/>
      <c r="AD29" s="198"/>
      <c r="AE29" s="40"/>
      <c r="AF29" s="40"/>
      <c r="AG29" s="40"/>
      <c r="AH29" s="40"/>
      <c r="AI29" s="40"/>
      <c r="AJ29" s="40"/>
      <c r="AK29" s="198">
        <v>18</v>
      </c>
      <c r="AL29" s="198"/>
      <c r="AM29" s="198">
        <v>9</v>
      </c>
      <c r="AN29" s="198"/>
      <c r="AO29" s="198" t="s">
        <v>85</v>
      </c>
      <c r="AP29" s="198">
        <v>3</v>
      </c>
    </row>
    <row r="30" spans="1:42" ht="25" x14ac:dyDescent="0.25">
      <c r="A30" s="29" t="s">
        <v>29</v>
      </c>
      <c r="B30" s="150" t="s">
        <v>480</v>
      </c>
      <c r="C30" s="101" t="s">
        <v>135</v>
      </c>
      <c r="D30" s="29">
        <f t="shared" si="0"/>
        <v>27</v>
      </c>
      <c r="E30" s="18">
        <f t="shared" si="1"/>
        <v>3</v>
      </c>
      <c r="F30" s="40" t="s">
        <v>85</v>
      </c>
      <c r="G30" s="40"/>
      <c r="H30" s="40"/>
      <c r="I30" s="40"/>
      <c r="J30" s="40"/>
      <c r="K30" s="40"/>
      <c r="L30" s="40"/>
      <c r="M30" s="198"/>
      <c r="N30" s="198"/>
      <c r="O30" s="198"/>
      <c r="P30" s="198"/>
      <c r="Q30" s="198"/>
      <c r="R30" s="198"/>
      <c r="S30" s="40"/>
      <c r="T30" s="40"/>
      <c r="U30" s="40"/>
      <c r="V30" s="40"/>
      <c r="W30" s="40"/>
      <c r="X30" s="40"/>
      <c r="Y30" s="198"/>
      <c r="Z30" s="198"/>
      <c r="AA30" s="198"/>
      <c r="AB30" s="198"/>
      <c r="AC30" s="198"/>
      <c r="AD30" s="198"/>
      <c r="AE30" s="40"/>
      <c r="AF30" s="40"/>
      <c r="AG30" s="40"/>
      <c r="AH30" s="40"/>
      <c r="AI30" s="40"/>
      <c r="AJ30" s="40"/>
      <c r="AK30" s="198">
        <v>9</v>
      </c>
      <c r="AL30" s="198"/>
      <c r="AM30" s="198">
        <v>18</v>
      </c>
      <c r="AN30" s="198"/>
      <c r="AO30" s="198" t="s">
        <v>85</v>
      </c>
      <c r="AP30" s="198">
        <v>3</v>
      </c>
    </row>
    <row r="31" spans="1:42" ht="25" x14ac:dyDescent="0.25">
      <c r="A31" s="29" t="s">
        <v>30</v>
      </c>
      <c r="B31" s="150" t="s">
        <v>481</v>
      </c>
      <c r="C31" s="101" t="s">
        <v>132</v>
      </c>
      <c r="D31" s="29">
        <f t="shared" si="0"/>
        <v>27</v>
      </c>
      <c r="E31" s="18">
        <f t="shared" si="1"/>
        <v>3</v>
      </c>
      <c r="F31" s="40" t="s">
        <v>85</v>
      </c>
      <c r="G31" s="40"/>
      <c r="H31" s="40"/>
      <c r="I31" s="40"/>
      <c r="J31" s="40"/>
      <c r="K31" s="40"/>
      <c r="L31" s="40"/>
      <c r="M31" s="198"/>
      <c r="N31" s="198"/>
      <c r="O31" s="198"/>
      <c r="P31" s="198"/>
      <c r="Q31" s="198"/>
      <c r="R31" s="198"/>
      <c r="S31" s="40"/>
      <c r="T31" s="40"/>
      <c r="U31" s="40"/>
      <c r="V31" s="40"/>
      <c r="W31" s="40"/>
      <c r="X31" s="40"/>
      <c r="Y31" s="198"/>
      <c r="Z31" s="198"/>
      <c r="AA31" s="198"/>
      <c r="AB31" s="198"/>
      <c r="AC31" s="198"/>
      <c r="AD31" s="198"/>
      <c r="AE31" s="40"/>
      <c r="AF31" s="40"/>
      <c r="AG31" s="40"/>
      <c r="AH31" s="40"/>
      <c r="AI31" s="40"/>
      <c r="AJ31" s="40"/>
      <c r="AK31" s="198">
        <v>9</v>
      </c>
      <c r="AL31" s="198"/>
      <c r="AM31" s="198">
        <v>18</v>
      </c>
      <c r="AN31" s="198"/>
      <c r="AO31" s="198" t="s">
        <v>85</v>
      </c>
      <c r="AP31" s="198">
        <v>3</v>
      </c>
    </row>
    <row r="32" spans="1:42" ht="17.149999999999999" customHeight="1" x14ac:dyDescent="0.25">
      <c r="A32" s="29" t="s">
        <v>31</v>
      </c>
      <c r="B32" s="459" t="s">
        <v>453</v>
      </c>
      <c r="C32" s="459"/>
      <c r="D32" s="203">
        <f t="shared" si="0"/>
        <v>9</v>
      </c>
      <c r="E32" s="19">
        <f t="shared" si="1"/>
        <v>1</v>
      </c>
      <c r="F32" s="194" t="s">
        <v>75</v>
      </c>
      <c r="G32" s="194"/>
      <c r="H32" s="194"/>
      <c r="I32" s="194"/>
      <c r="J32" s="194"/>
      <c r="K32" s="194"/>
      <c r="L32" s="194"/>
      <c r="M32" s="218"/>
      <c r="N32" s="218"/>
      <c r="O32" s="218"/>
      <c r="P32" s="218"/>
      <c r="Q32" s="218"/>
      <c r="R32" s="218"/>
      <c r="S32" s="194"/>
      <c r="T32" s="194"/>
      <c r="U32" s="194"/>
      <c r="V32" s="194"/>
      <c r="W32" s="194"/>
      <c r="X32" s="194"/>
      <c r="Y32" s="218"/>
      <c r="Z32" s="218"/>
      <c r="AA32" s="198">
        <v>9</v>
      </c>
      <c r="AB32" s="198"/>
      <c r="AC32" s="198" t="s">
        <v>75</v>
      </c>
      <c r="AD32" s="198">
        <v>1</v>
      </c>
      <c r="AE32" s="194"/>
      <c r="AF32" s="194"/>
      <c r="AG32" s="194"/>
      <c r="AH32" s="194"/>
      <c r="AI32" s="194"/>
      <c r="AJ32" s="194"/>
      <c r="AK32" s="218"/>
      <c r="AL32" s="218"/>
      <c r="AM32" s="218"/>
      <c r="AN32" s="218"/>
      <c r="AO32" s="218"/>
      <c r="AP32" s="218"/>
    </row>
    <row r="33" spans="1:43" ht="15.65" customHeight="1" x14ac:dyDescent="0.25">
      <c r="A33" s="32"/>
      <c r="B33" s="150" t="s">
        <v>458</v>
      </c>
      <c r="C33" s="101" t="s">
        <v>318</v>
      </c>
      <c r="D33" s="29">
        <f t="shared" si="0"/>
        <v>9</v>
      </c>
      <c r="E33" s="18">
        <f t="shared" si="1"/>
        <v>1</v>
      </c>
      <c r="F33" s="40" t="s">
        <v>75</v>
      </c>
      <c r="G33" s="40"/>
      <c r="H33" s="40"/>
      <c r="I33" s="40"/>
      <c r="J33" s="40"/>
      <c r="K33" s="40"/>
      <c r="L33" s="40"/>
      <c r="M33" s="198"/>
      <c r="N33" s="198"/>
      <c r="O33" s="198"/>
      <c r="P33" s="198"/>
      <c r="Q33" s="198"/>
      <c r="R33" s="198"/>
      <c r="S33" s="40"/>
      <c r="T33" s="40"/>
      <c r="U33" s="40"/>
      <c r="V33" s="40"/>
      <c r="W33" s="40"/>
      <c r="X33" s="40"/>
      <c r="Y33" s="198"/>
      <c r="Z33" s="198"/>
      <c r="AA33" s="198">
        <v>9</v>
      </c>
      <c r="AB33" s="198"/>
      <c r="AC33" s="198" t="s">
        <v>75</v>
      </c>
      <c r="AD33" s="198">
        <v>1</v>
      </c>
      <c r="AE33" s="40"/>
      <c r="AF33" s="40"/>
      <c r="AG33" s="40"/>
      <c r="AH33" s="40"/>
      <c r="AI33" s="40"/>
      <c r="AJ33" s="40"/>
      <c r="AK33" s="198"/>
      <c r="AL33" s="198"/>
      <c r="AM33" s="198"/>
      <c r="AN33" s="198"/>
      <c r="AO33" s="198"/>
      <c r="AP33" s="198"/>
    </row>
    <row r="34" spans="1:43" ht="15.65" customHeight="1" x14ac:dyDescent="0.25">
      <c r="A34" s="32"/>
      <c r="B34" s="150" t="s">
        <v>457</v>
      </c>
      <c r="C34" s="101" t="s">
        <v>322</v>
      </c>
      <c r="D34" s="29">
        <f t="shared" si="0"/>
        <v>9</v>
      </c>
      <c r="E34" s="18">
        <f t="shared" si="1"/>
        <v>1</v>
      </c>
      <c r="F34" s="40" t="s">
        <v>75</v>
      </c>
      <c r="G34" s="40"/>
      <c r="H34" s="40"/>
      <c r="I34" s="40"/>
      <c r="J34" s="40"/>
      <c r="K34" s="40"/>
      <c r="L34" s="40"/>
      <c r="M34" s="198"/>
      <c r="N34" s="198"/>
      <c r="O34" s="198"/>
      <c r="P34" s="198"/>
      <c r="Q34" s="198"/>
      <c r="R34" s="198"/>
      <c r="S34" s="40"/>
      <c r="T34" s="40"/>
      <c r="U34" s="40"/>
      <c r="V34" s="40"/>
      <c r="W34" s="40"/>
      <c r="X34" s="40"/>
      <c r="Y34" s="198"/>
      <c r="Z34" s="198"/>
      <c r="AA34" s="198">
        <v>9</v>
      </c>
      <c r="AB34" s="198"/>
      <c r="AC34" s="198" t="s">
        <v>75</v>
      </c>
      <c r="AD34" s="198">
        <v>1</v>
      </c>
      <c r="AE34" s="40"/>
      <c r="AF34" s="40"/>
      <c r="AG34" s="40"/>
      <c r="AH34" s="40"/>
      <c r="AI34" s="40"/>
      <c r="AJ34" s="40"/>
      <c r="AK34" s="198"/>
      <c r="AL34" s="198"/>
      <c r="AM34" s="198"/>
      <c r="AN34" s="198"/>
      <c r="AO34" s="198"/>
      <c r="AP34" s="198"/>
    </row>
    <row r="35" spans="1:43" ht="15.65" customHeight="1" x14ac:dyDescent="0.25">
      <c r="A35" s="32"/>
      <c r="B35" s="150" t="s">
        <v>456</v>
      </c>
      <c r="C35" s="101" t="s">
        <v>319</v>
      </c>
      <c r="D35" s="29">
        <f t="shared" si="0"/>
        <v>9</v>
      </c>
      <c r="E35" s="18">
        <f t="shared" si="1"/>
        <v>1</v>
      </c>
      <c r="F35" s="40" t="s">
        <v>75</v>
      </c>
      <c r="G35" s="40"/>
      <c r="H35" s="40"/>
      <c r="I35" s="40"/>
      <c r="J35" s="40"/>
      <c r="K35" s="40"/>
      <c r="L35" s="40"/>
      <c r="M35" s="198"/>
      <c r="N35" s="198"/>
      <c r="O35" s="198"/>
      <c r="P35" s="198"/>
      <c r="Q35" s="198"/>
      <c r="R35" s="198"/>
      <c r="S35" s="40"/>
      <c r="T35" s="40"/>
      <c r="U35" s="40"/>
      <c r="V35" s="40"/>
      <c r="W35" s="40"/>
      <c r="X35" s="40"/>
      <c r="Y35" s="198"/>
      <c r="Z35" s="198"/>
      <c r="AA35" s="198">
        <v>9</v>
      </c>
      <c r="AB35" s="198"/>
      <c r="AC35" s="198" t="s">
        <v>75</v>
      </c>
      <c r="AD35" s="198">
        <v>1</v>
      </c>
      <c r="AE35" s="40"/>
      <c r="AF35" s="40"/>
      <c r="AG35" s="40"/>
      <c r="AH35" s="40"/>
      <c r="AI35" s="40"/>
      <c r="AJ35" s="40"/>
      <c r="AK35" s="198"/>
      <c r="AL35" s="198"/>
      <c r="AM35" s="198"/>
      <c r="AN35" s="198"/>
      <c r="AO35" s="198"/>
      <c r="AP35" s="198"/>
    </row>
    <row r="36" spans="1:43" ht="15.65" customHeight="1" x14ac:dyDescent="0.25">
      <c r="A36" s="32"/>
      <c r="B36" s="150" t="s">
        <v>455</v>
      </c>
      <c r="C36" s="101" t="s">
        <v>321</v>
      </c>
      <c r="D36" s="29">
        <f t="shared" si="0"/>
        <v>9</v>
      </c>
      <c r="E36" s="18">
        <f t="shared" si="1"/>
        <v>1</v>
      </c>
      <c r="F36" s="40" t="s">
        <v>75</v>
      </c>
      <c r="G36" s="40"/>
      <c r="H36" s="40"/>
      <c r="I36" s="40"/>
      <c r="J36" s="40"/>
      <c r="K36" s="40"/>
      <c r="L36" s="40"/>
      <c r="M36" s="198"/>
      <c r="N36" s="198"/>
      <c r="O36" s="198"/>
      <c r="P36" s="198"/>
      <c r="Q36" s="198"/>
      <c r="R36" s="198"/>
      <c r="S36" s="40"/>
      <c r="T36" s="40"/>
      <c r="U36" s="40"/>
      <c r="V36" s="40"/>
      <c r="W36" s="40"/>
      <c r="X36" s="40"/>
      <c r="Y36" s="198"/>
      <c r="Z36" s="198"/>
      <c r="AA36" s="198">
        <v>9</v>
      </c>
      <c r="AB36" s="198"/>
      <c r="AC36" s="198" t="s">
        <v>75</v>
      </c>
      <c r="AD36" s="198">
        <v>1</v>
      </c>
      <c r="AE36" s="40"/>
      <c r="AF36" s="40"/>
      <c r="AG36" s="40"/>
      <c r="AH36" s="40"/>
      <c r="AI36" s="40"/>
      <c r="AJ36" s="40"/>
      <c r="AK36" s="198"/>
      <c r="AL36" s="198"/>
      <c r="AM36" s="198"/>
      <c r="AN36" s="198"/>
      <c r="AO36" s="198"/>
      <c r="AP36" s="198"/>
    </row>
    <row r="37" spans="1:43" ht="15.65" customHeight="1" x14ac:dyDescent="0.25">
      <c r="A37" s="224"/>
      <c r="B37" s="150" t="s">
        <v>454</v>
      </c>
      <c r="C37" s="101" t="s">
        <v>320</v>
      </c>
      <c r="D37" s="225">
        <f t="shared" si="0"/>
        <v>9</v>
      </c>
      <c r="E37" s="226">
        <f t="shared" si="1"/>
        <v>1</v>
      </c>
      <c r="F37" s="41" t="s">
        <v>75</v>
      </c>
      <c r="G37" s="41"/>
      <c r="H37" s="41"/>
      <c r="I37" s="41"/>
      <c r="J37" s="41"/>
      <c r="K37" s="41"/>
      <c r="L37" s="41"/>
      <c r="M37" s="86"/>
      <c r="N37" s="86"/>
      <c r="O37" s="86"/>
      <c r="P37" s="86"/>
      <c r="Q37" s="86"/>
      <c r="R37" s="86"/>
      <c r="S37" s="41"/>
      <c r="T37" s="41"/>
      <c r="U37" s="41"/>
      <c r="V37" s="41"/>
      <c r="W37" s="41"/>
      <c r="X37" s="41"/>
      <c r="Y37" s="86"/>
      <c r="Z37" s="86"/>
      <c r="AA37" s="198">
        <v>9</v>
      </c>
      <c r="AB37" s="86"/>
      <c r="AC37" s="86" t="s">
        <v>75</v>
      </c>
      <c r="AD37" s="86">
        <v>1</v>
      </c>
      <c r="AE37" s="41"/>
      <c r="AF37" s="41"/>
      <c r="AG37" s="41"/>
      <c r="AH37" s="41"/>
      <c r="AI37" s="41"/>
      <c r="AJ37" s="41"/>
      <c r="AK37" s="86"/>
      <c r="AL37" s="86"/>
      <c r="AM37" s="86"/>
      <c r="AN37" s="86"/>
      <c r="AO37" s="86"/>
      <c r="AP37" s="86"/>
    </row>
    <row r="38" spans="1:43" ht="17.5" customHeight="1" x14ac:dyDescent="0.25">
      <c r="A38" s="476" t="s">
        <v>486</v>
      </c>
      <c r="B38" s="476"/>
      <c r="C38" s="476"/>
      <c r="D38" s="227">
        <f>SUM(D7:D32)</f>
        <v>513</v>
      </c>
      <c r="E38" s="227">
        <f>SUM(E7:E32)</f>
        <v>62</v>
      </c>
      <c r="F38" s="227" t="s">
        <v>484</v>
      </c>
      <c r="G38" s="227">
        <f>SUM(G7:G32)</f>
        <v>9</v>
      </c>
      <c r="H38" s="227">
        <f t="shared" ref="H38:AP38" si="2">SUM(H7:H32)</f>
        <v>0</v>
      </c>
      <c r="I38" s="227">
        <f t="shared" si="2"/>
        <v>45</v>
      </c>
      <c r="J38" s="227">
        <f t="shared" si="2"/>
        <v>0</v>
      </c>
      <c r="K38" s="227" t="s">
        <v>128</v>
      </c>
      <c r="L38" s="227">
        <f t="shared" si="2"/>
        <v>6</v>
      </c>
      <c r="M38" s="228">
        <f t="shared" si="2"/>
        <v>45</v>
      </c>
      <c r="N38" s="228">
        <f t="shared" si="2"/>
        <v>0</v>
      </c>
      <c r="O38" s="228">
        <f t="shared" si="2"/>
        <v>63</v>
      </c>
      <c r="P38" s="228">
        <f t="shared" si="2"/>
        <v>0</v>
      </c>
      <c r="Q38" s="228">
        <f t="shared" si="2"/>
        <v>0</v>
      </c>
      <c r="R38" s="228">
        <f t="shared" si="2"/>
        <v>12</v>
      </c>
      <c r="S38" s="227">
        <f t="shared" si="2"/>
        <v>0</v>
      </c>
      <c r="T38" s="227">
        <f t="shared" si="2"/>
        <v>0</v>
      </c>
      <c r="U38" s="227">
        <f t="shared" si="2"/>
        <v>36</v>
      </c>
      <c r="V38" s="227">
        <f t="shared" si="2"/>
        <v>0</v>
      </c>
      <c r="W38" s="227">
        <f t="shared" si="2"/>
        <v>0</v>
      </c>
      <c r="X38" s="227">
        <f t="shared" si="2"/>
        <v>7</v>
      </c>
      <c r="Y38" s="228">
        <f t="shared" si="2"/>
        <v>18</v>
      </c>
      <c r="Z38" s="228">
        <f t="shared" si="2"/>
        <v>0</v>
      </c>
      <c r="AA38" s="228">
        <f>SUM(AA7:AA32)</f>
        <v>99</v>
      </c>
      <c r="AB38" s="228">
        <f t="shared" si="2"/>
        <v>18</v>
      </c>
      <c r="AC38" s="228">
        <f t="shared" si="2"/>
        <v>0</v>
      </c>
      <c r="AD38" s="228">
        <f t="shared" si="2"/>
        <v>15</v>
      </c>
      <c r="AE38" s="227">
        <f t="shared" si="2"/>
        <v>27</v>
      </c>
      <c r="AF38" s="227">
        <f t="shared" si="2"/>
        <v>0</v>
      </c>
      <c r="AG38" s="227">
        <f t="shared" si="2"/>
        <v>63</v>
      </c>
      <c r="AH38" s="227">
        <f t="shared" si="2"/>
        <v>9</v>
      </c>
      <c r="AI38" s="227">
        <f t="shared" si="2"/>
        <v>0</v>
      </c>
      <c r="AJ38" s="227">
        <f t="shared" si="2"/>
        <v>13</v>
      </c>
      <c r="AK38" s="228">
        <f t="shared" si="2"/>
        <v>36</v>
      </c>
      <c r="AL38" s="228">
        <f t="shared" si="2"/>
        <v>0</v>
      </c>
      <c r="AM38" s="228">
        <f t="shared" si="2"/>
        <v>45</v>
      </c>
      <c r="AN38" s="228">
        <f t="shared" si="2"/>
        <v>0</v>
      </c>
      <c r="AO38" s="228">
        <f t="shared" si="2"/>
        <v>0</v>
      </c>
      <c r="AP38" s="228">
        <f t="shared" si="2"/>
        <v>9</v>
      </c>
      <c r="AQ38" s="58">
        <f>SUM(G38:K38,M38:P38,S38:W38,Y38:AB38,AE38:AH38,AK38:AN38)</f>
        <v>513</v>
      </c>
    </row>
    <row r="39" spans="1:43" ht="18.649999999999999" customHeight="1" x14ac:dyDescent="0.3">
      <c r="A39" s="229" t="s">
        <v>494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</row>
    <row r="40" spans="1:43" ht="16" customHeight="1" x14ac:dyDescent="0.25">
      <c r="A40" s="144" t="s">
        <v>31</v>
      </c>
      <c r="B40" s="32" t="s">
        <v>333</v>
      </c>
      <c r="C40" s="32" t="s">
        <v>283</v>
      </c>
      <c r="D40" s="29">
        <f>SUM(G40:J40, M40:P40, S40:V40,Y40:AB40,AE40:AH40,AK40:AN40)</f>
        <v>9</v>
      </c>
      <c r="E40" s="18">
        <f>L40+R40+X40+AD40+AJ40+AP40</f>
        <v>1</v>
      </c>
      <c r="F40" s="40" t="s">
        <v>75</v>
      </c>
      <c r="G40" s="40"/>
      <c r="H40" s="40"/>
      <c r="I40" s="40"/>
      <c r="J40" s="40"/>
      <c r="K40" s="40"/>
      <c r="L40" s="40"/>
      <c r="M40" s="198"/>
      <c r="N40" s="198"/>
      <c r="O40" s="198"/>
      <c r="P40" s="103"/>
      <c r="Q40" s="198"/>
      <c r="R40" s="198"/>
      <c r="S40" s="40">
        <v>9</v>
      </c>
      <c r="T40" s="40"/>
      <c r="U40" s="40"/>
      <c r="V40" s="40"/>
      <c r="W40" s="40" t="s">
        <v>75</v>
      </c>
      <c r="X40" s="40">
        <v>1</v>
      </c>
      <c r="Y40" s="198"/>
      <c r="Z40" s="198"/>
      <c r="AA40" s="198"/>
      <c r="AB40" s="103"/>
      <c r="AC40" s="198"/>
      <c r="AD40" s="198"/>
      <c r="AE40" s="40"/>
      <c r="AF40" s="40"/>
      <c r="AG40" s="40"/>
      <c r="AH40" s="39"/>
      <c r="AI40" s="40"/>
      <c r="AJ40" s="40"/>
      <c r="AK40" s="103"/>
      <c r="AL40" s="103"/>
      <c r="AM40" s="103"/>
      <c r="AN40" s="103"/>
      <c r="AO40" s="103"/>
      <c r="AP40" s="103"/>
    </row>
    <row r="41" spans="1:43" ht="16" customHeight="1" x14ac:dyDescent="0.25">
      <c r="A41" s="144" t="s">
        <v>32</v>
      </c>
      <c r="B41" s="32" t="s">
        <v>334</v>
      </c>
      <c r="C41" s="32" t="s">
        <v>359</v>
      </c>
      <c r="D41" s="29">
        <f t="shared" ref="D41:D50" si="3">SUM(G41:J41, M41:P41, S41:V41,Y41:AB41,AE41:AH41,AK41:AN41)</f>
        <v>18</v>
      </c>
      <c r="E41" s="18">
        <f t="shared" ref="E41:E50" si="4">L41+R41+X41+AD41+AJ41+AP41</f>
        <v>2</v>
      </c>
      <c r="F41" s="40" t="s">
        <v>75</v>
      </c>
      <c r="G41" s="40"/>
      <c r="H41" s="40"/>
      <c r="I41" s="40"/>
      <c r="J41" s="40"/>
      <c r="K41" s="40"/>
      <c r="L41" s="40"/>
      <c r="M41" s="198"/>
      <c r="N41" s="198"/>
      <c r="O41" s="198"/>
      <c r="P41" s="103"/>
      <c r="Q41" s="198"/>
      <c r="R41" s="198"/>
      <c r="S41" s="40"/>
      <c r="T41" s="40">
        <v>18</v>
      </c>
      <c r="U41" s="40"/>
      <c r="V41" s="40"/>
      <c r="W41" s="40" t="s">
        <v>75</v>
      </c>
      <c r="X41" s="40">
        <v>2</v>
      </c>
      <c r="Y41" s="198"/>
      <c r="Z41" s="198"/>
      <c r="AA41" s="198"/>
      <c r="AB41" s="103"/>
      <c r="AC41" s="198"/>
      <c r="AD41" s="198"/>
      <c r="AE41" s="40"/>
      <c r="AF41" s="40"/>
      <c r="AG41" s="40"/>
      <c r="AH41" s="39"/>
      <c r="AI41" s="40"/>
      <c r="AJ41" s="40"/>
      <c r="AK41" s="103"/>
      <c r="AL41" s="103"/>
      <c r="AM41" s="103"/>
      <c r="AN41" s="103"/>
      <c r="AO41" s="103"/>
      <c r="AP41" s="103"/>
    </row>
    <row r="42" spans="1:43" ht="16" customHeight="1" x14ac:dyDescent="0.25">
      <c r="A42" s="144" t="s">
        <v>295</v>
      </c>
      <c r="B42" s="32" t="s">
        <v>335</v>
      </c>
      <c r="C42" s="32" t="s">
        <v>287</v>
      </c>
      <c r="D42" s="29">
        <f t="shared" si="3"/>
        <v>9</v>
      </c>
      <c r="E42" s="18">
        <f t="shared" si="4"/>
        <v>1</v>
      </c>
      <c r="F42" s="40" t="s">
        <v>75</v>
      </c>
      <c r="G42" s="40"/>
      <c r="H42" s="40"/>
      <c r="I42" s="40"/>
      <c r="J42" s="40"/>
      <c r="K42" s="40"/>
      <c r="L42" s="40"/>
      <c r="M42" s="198"/>
      <c r="N42" s="198"/>
      <c r="O42" s="198"/>
      <c r="P42" s="198"/>
      <c r="Q42" s="198"/>
      <c r="R42" s="198"/>
      <c r="S42" s="40"/>
      <c r="T42" s="40">
        <v>9</v>
      </c>
      <c r="U42" s="40"/>
      <c r="V42" s="39"/>
      <c r="W42" s="40" t="s">
        <v>75</v>
      </c>
      <c r="X42" s="40">
        <v>1</v>
      </c>
      <c r="Y42" s="198"/>
      <c r="Z42" s="198"/>
      <c r="AA42" s="198"/>
      <c r="AB42" s="103"/>
      <c r="AC42" s="198"/>
      <c r="AD42" s="198"/>
      <c r="AE42" s="40"/>
      <c r="AF42" s="40"/>
      <c r="AG42" s="40"/>
      <c r="AH42" s="39"/>
      <c r="AI42" s="40"/>
      <c r="AJ42" s="40"/>
      <c r="AK42" s="103"/>
      <c r="AL42" s="103"/>
      <c r="AM42" s="103"/>
      <c r="AN42" s="103"/>
      <c r="AO42" s="103"/>
      <c r="AP42" s="103"/>
    </row>
    <row r="43" spans="1:43" ht="16" customHeight="1" x14ac:dyDescent="0.25">
      <c r="A43" s="144" t="s">
        <v>296</v>
      </c>
      <c r="B43" s="32" t="s">
        <v>336</v>
      </c>
      <c r="C43" s="32" t="s">
        <v>351</v>
      </c>
      <c r="D43" s="29">
        <f t="shared" si="3"/>
        <v>9</v>
      </c>
      <c r="E43" s="18">
        <f t="shared" si="4"/>
        <v>1</v>
      </c>
      <c r="F43" s="40" t="s">
        <v>75</v>
      </c>
      <c r="G43" s="40"/>
      <c r="H43" s="40"/>
      <c r="I43" s="40"/>
      <c r="J43" s="40"/>
      <c r="K43" s="40"/>
      <c r="L43" s="40"/>
      <c r="M43" s="198"/>
      <c r="N43" s="198"/>
      <c r="O43" s="198"/>
      <c r="P43" s="198"/>
      <c r="Q43" s="198"/>
      <c r="R43" s="198"/>
      <c r="S43" s="40"/>
      <c r="T43" s="40"/>
      <c r="U43" s="40">
        <v>9</v>
      </c>
      <c r="V43" s="40"/>
      <c r="W43" s="40" t="s">
        <v>75</v>
      </c>
      <c r="X43" s="40">
        <v>1</v>
      </c>
      <c r="Y43" s="198"/>
      <c r="Z43" s="198"/>
      <c r="AA43" s="198"/>
      <c r="AB43" s="103"/>
      <c r="AC43" s="198"/>
      <c r="AD43" s="198"/>
      <c r="AE43" s="40"/>
      <c r="AF43" s="40"/>
      <c r="AG43" s="40"/>
      <c r="AH43" s="39"/>
      <c r="AI43" s="40"/>
      <c r="AJ43" s="40"/>
      <c r="AK43" s="103"/>
      <c r="AL43" s="103"/>
      <c r="AM43" s="103"/>
      <c r="AN43" s="103"/>
      <c r="AO43" s="103"/>
      <c r="AP43" s="103"/>
    </row>
    <row r="44" spans="1:43" ht="16" customHeight="1" x14ac:dyDescent="0.25">
      <c r="A44" s="144" t="s">
        <v>298</v>
      </c>
      <c r="B44" s="32" t="s">
        <v>352</v>
      </c>
      <c r="C44" s="32" t="s">
        <v>339</v>
      </c>
      <c r="D44" s="29">
        <f t="shared" si="3"/>
        <v>9</v>
      </c>
      <c r="E44" s="18">
        <f t="shared" si="4"/>
        <v>1</v>
      </c>
      <c r="F44" s="40" t="s">
        <v>75</v>
      </c>
      <c r="G44" s="40"/>
      <c r="H44" s="40"/>
      <c r="I44" s="40"/>
      <c r="J44" s="40"/>
      <c r="K44" s="40"/>
      <c r="L44" s="40"/>
      <c r="M44" s="198"/>
      <c r="N44" s="198"/>
      <c r="O44" s="198"/>
      <c r="P44" s="198"/>
      <c r="Q44" s="198"/>
      <c r="R44" s="198"/>
      <c r="S44" s="40"/>
      <c r="T44" s="40"/>
      <c r="U44" s="40"/>
      <c r="V44" s="40"/>
      <c r="W44" s="40"/>
      <c r="X44" s="40"/>
      <c r="Y44" s="198"/>
      <c r="Z44" s="198"/>
      <c r="AA44" s="198">
        <v>9</v>
      </c>
      <c r="AB44" s="198"/>
      <c r="AC44" s="198" t="s">
        <v>75</v>
      </c>
      <c r="AD44" s="198">
        <v>1</v>
      </c>
      <c r="AE44" s="39"/>
      <c r="AF44" s="39"/>
      <c r="AG44" s="39"/>
      <c r="AH44" s="39"/>
      <c r="AI44" s="39"/>
      <c r="AJ44" s="39"/>
      <c r="AK44" s="103"/>
      <c r="AL44" s="103"/>
      <c r="AM44" s="103"/>
      <c r="AN44" s="103"/>
      <c r="AO44" s="103"/>
      <c r="AP44" s="103"/>
    </row>
    <row r="45" spans="1:43" ht="16" customHeight="1" x14ac:dyDescent="0.25">
      <c r="A45" s="144" t="s">
        <v>503</v>
      </c>
      <c r="B45" s="32" t="s">
        <v>282</v>
      </c>
      <c r="C45" s="32" t="s">
        <v>340</v>
      </c>
      <c r="D45" s="29">
        <f t="shared" si="3"/>
        <v>18</v>
      </c>
      <c r="E45" s="18">
        <f t="shared" si="4"/>
        <v>2</v>
      </c>
      <c r="F45" s="40" t="s">
        <v>75</v>
      </c>
      <c r="G45" s="40"/>
      <c r="H45" s="40"/>
      <c r="I45" s="40"/>
      <c r="J45" s="40"/>
      <c r="K45" s="40"/>
      <c r="L45" s="40"/>
      <c r="M45" s="198"/>
      <c r="N45" s="198"/>
      <c r="O45" s="198"/>
      <c r="P45" s="198"/>
      <c r="Q45" s="198"/>
      <c r="R45" s="198"/>
      <c r="S45" s="40"/>
      <c r="T45" s="40"/>
      <c r="U45" s="40"/>
      <c r="V45" s="40"/>
      <c r="W45" s="40"/>
      <c r="X45" s="40"/>
      <c r="Y45" s="198"/>
      <c r="Z45" s="198"/>
      <c r="AA45" s="198">
        <v>18</v>
      </c>
      <c r="AB45" s="198"/>
      <c r="AC45" s="198" t="s">
        <v>75</v>
      </c>
      <c r="AD45" s="198">
        <v>2</v>
      </c>
      <c r="AE45" s="39"/>
      <c r="AF45" s="39"/>
      <c r="AG45" s="39"/>
      <c r="AH45" s="39"/>
      <c r="AI45" s="39"/>
      <c r="AJ45" s="39"/>
      <c r="AK45" s="103"/>
      <c r="AL45" s="103"/>
      <c r="AM45" s="103"/>
      <c r="AN45" s="103"/>
      <c r="AO45" s="103"/>
      <c r="AP45" s="103"/>
    </row>
    <row r="46" spans="1:43" ht="16" customHeight="1" x14ac:dyDescent="0.25">
      <c r="A46" s="144" t="s">
        <v>508</v>
      </c>
      <c r="B46" s="32" t="s">
        <v>284</v>
      </c>
      <c r="C46" s="32" t="s">
        <v>341</v>
      </c>
      <c r="D46" s="29">
        <f t="shared" si="3"/>
        <v>9</v>
      </c>
      <c r="E46" s="18">
        <f t="shared" si="4"/>
        <v>2</v>
      </c>
      <c r="F46" s="40" t="s">
        <v>75</v>
      </c>
      <c r="G46" s="40"/>
      <c r="H46" s="40"/>
      <c r="I46" s="40"/>
      <c r="J46" s="40"/>
      <c r="K46" s="40"/>
      <c r="L46" s="40"/>
      <c r="M46" s="198"/>
      <c r="N46" s="198"/>
      <c r="O46" s="198"/>
      <c r="P46" s="198"/>
      <c r="Q46" s="198"/>
      <c r="R46" s="198"/>
      <c r="S46" s="40"/>
      <c r="T46" s="40"/>
      <c r="U46" s="40"/>
      <c r="V46" s="40"/>
      <c r="W46" s="40"/>
      <c r="X46" s="40"/>
      <c r="Y46" s="198"/>
      <c r="Z46" s="198"/>
      <c r="AA46" s="198"/>
      <c r="AB46" s="198"/>
      <c r="AC46" s="198"/>
      <c r="AD46" s="198"/>
      <c r="AE46" s="40"/>
      <c r="AF46" s="40"/>
      <c r="AG46" s="40">
        <v>9</v>
      </c>
      <c r="AH46" s="40"/>
      <c r="AI46" s="40" t="s">
        <v>75</v>
      </c>
      <c r="AJ46" s="40">
        <v>2</v>
      </c>
      <c r="AK46" s="103"/>
      <c r="AL46" s="103"/>
      <c r="AM46" s="103"/>
      <c r="AN46" s="103"/>
      <c r="AO46" s="103"/>
      <c r="AP46" s="103"/>
    </row>
    <row r="47" spans="1:43" ht="16" customHeight="1" x14ac:dyDescent="0.25">
      <c r="A47" s="144" t="s">
        <v>509</v>
      </c>
      <c r="B47" s="32" t="s">
        <v>285</v>
      </c>
      <c r="C47" s="32" t="s">
        <v>286</v>
      </c>
      <c r="D47" s="29">
        <f t="shared" si="3"/>
        <v>18</v>
      </c>
      <c r="E47" s="18">
        <f t="shared" si="4"/>
        <v>2</v>
      </c>
      <c r="F47" s="40" t="s">
        <v>75</v>
      </c>
      <c r="G47" s="40"/>
      <c r="H47" s="40"/>
      <c r="I47" s="40"/>
      <c r="J47" s="40"/>
      <c r="K47" s="40"/>
      <c r="L47" s="40"/>
      <c r="M47" s="198"/>
      <c r="N47" s="198"/>
      <c r="O47" s="198"/>
      <c r="P47" s="198"/>
      <c r="Q47" s="198"/>
      <c r="R47" s="198"/>
      <c r="S47" s="40"/>
      <c r="T47" s="40"/>
      <c r="U47" s="40"/>
      <c r="V47" s="40"/>
      <c r="W47" s="40"/>
      <c r="X47" s="40"/>
      <c r="Y47" s="198"/>
      <c r="Z47" s="198"/>
      <c r="AA47" s="198"/>
      <c r="AB47" s="198"/>
      <c r="AC47" s="198"/>
      <c r="AD47" s="198"/>
      <c r="AE47" s="40"/>
      <c r="AF47" s="40"/>
      <c r="AG47" s="40">
        <v>18</v>
      </c>
      <c r="AH47" s="40"/>
      <c r="AI47" s="40" t="s">
        <v>75</v>
      </c>
      <c r="AJ47" s="40">
        <v>2</v>
      </c>
      <c r="AK47" s="103"/>
      <c r="AL47" s="103"/>
      <c r="AM47" s="103"/>
      <c r="AN47" s="103"/>
      <c r="AO47" s="103"/>
      <c r="AP47" s="103"/>
    </row>
    <row r="48" spans="1:43" ht="16" customHeight="1" x14ac:dyDescent="0.25">
      <c r="A48" s="144" t="s">
        <v>510</v>
      </c>
      <c r="B48" s="32" t="s">
        <v>337</v>
      </c>
      <c r="C48" s="32" t="s">
        <v>288</v>
      </c>
      <c r="D48" s="29">
        <f t="shared" si="3"/>
        <v>18</v>
      </c>
      <c r="E48" s="18">
        <f t="shared" si="4"/>
        <v>3</v>
      </c>
      <c r="F48" s="40" t="s">
        <v>75</v>
      </c>
      <c r="G48" s="40"/>
      <c r="H48" s="40"/>
      <c r="I48" s="40"/>
      <c r="J48" s="40"/>
      <c r="K48" s="40"/>
      <c r="L48" s="40"/>
      <c r="M48" s="198"/>
      <c r="N48" s="198"/>
      <c r="O48" s="198"/>
      <c r="P48" s="198"/>
      <c r="Q48" s="198"/>
      <c r="R48" s="198"/>
      <c r="S48" s="40"/>
      <c r="T48" s="40"/>
      <c r="U48" s="40"/>
      <c r="V48" s="40"/>
      <c r="W48" s="40"/>
      <c r="X48" s="40"/>
      <c r="Y48" s="198"/>
      <c r="Z48" s="198"/>
      <c r="AA48" s="198"/>
      <c r="AB48" s="198"/>
      <c r="AC48" s="198"/>
      <c r="AD48" s="198"/>
      <c r="AE48" s="40"/>
      <c r="AF48" s="40"/>
      <c r="AG48" s="40"/>
      <c r="AH48" s="40"/>
      <c r="AI48" s="40"/>
      <c r="AJ48" s="40"/>
      <c r="AK48" s="198"/>
      <c r="AL48" s="198"/>
      <c r="AM48" s="198">
        <v>18</v>
      </c>
      <c r="AN48" s="198"/>
      <c r="AO48" s="198" t="s">
        <v>75</v>
      </c>
      <c r="AP48" s="198">
        <v>3</v>
      </c>
    </row>
    <row r="49" spans="1:44" ht="16" customHeight="1" x14ac:dyDescent="0.25">
      <c r="A49" s="144" t="s">
        <v>504</v>
      </c>
      <c r="B49" s="32" t="s">
        <v>338</v>
      </c>
      <c r="C49" s="32" t="s">
        <v>289</v>
      </c>
      <c r="D49" s="29">
        <f t="shared" si="3"/>
        <v>18</v>
      </c>
      <c r="E49" s="18">
        <f t="shared" si="4"/>
        <v>3</v>
      </c>
      <c r="F49" s="40" t="s">
        <v>75</v>
      </c>
      <c r="G49" s="40"/>
      <c r="H49" s="40"/>
      <c r="I49" s="40"/>
      <c r="J49" s="40"/>
      <c r="K49" s="40"/>
      <c r="L49" s="40"/>
      <c r="M49" s="198"/>
      <c r="N49" s="198"/>
      <c r="O49" s="198"/>
      <c r="P49" s="198"/>
      <c r="Q49" s="198"/>
      <c r="R49" s="198"/>
      <c r="S49" s="40"/>
      <c r="T49" s="40"/>
      <c r="U49" s="40"/>
      <c r="V49" s="40"/>
      <c r="W49" s="40"/>
      <c r="X49" s="40"/>
      <c r="Y49" s="198"/>
      <c r="Z49" s="198"/>
      <c r="AA49" s="198"/>
      <c r="AB49" s="198"/>
      <c r="AC49" s="198"/>
      <c r="AD49" s="198"/>
      <c r="AE49" s="40"/>
      <c r="AF49" s="40"/>
      <c r="AG49" s="40"/>
      <c r="AH49" s="40"/>
      <c r="AI49" s="40"/>
      <c r="AJ49" s="40"/>
      <c r="AK49" s="198"/>
      <c r="AL49" s="198"/>
      <c r="AM49" s="198">
        <v>18</v>
      </c>
      <c r="AN49" s="198"/>
      <c r="AO49" s="198" t="s">
        <v>75</v>
      </c>
      <c r="AP49" s="198">
        <v>3</v>
      </c>
    </row>
    <row r="50" spans="1:44" ht="17.149999999999999" customHeight="1" x14ac:dyDescent="0.25">
      <c r="A50" s="144" t="s">
        <v>526</v>
      </c>
      <c r="B50" s="459" t="s">
        <v>495</v>
      </c>
      <c r="C50" s="459"/>
      <c r="D50" s="203">
        <f t="shared" si="3"/>
        <v>9</v>
      </c>
      <c r="E50" s="19">
        <f t="shared" si="4"/>
        <v>1</v>
      </c>
      <c r="F50" s="194" t="s">
        <v>75</v>
      </c>
      <c r="G50" s="194"/>
      <c r="H50" s="194"/>
      <c r="I50" s="194"/>
      <c r="J50" s="194"/>
      <c r="K50" s="194"/>
      <c r="L50" s="194"/>
      <c r="M50" s="218"/>
      <c r="N50" s="218"/>
      <c r="O50" s="218"/>
      <c r="P50" s="218"/>
      <c r="Q50" s="218"/>
      <c r="R50" s="218"/>
      <c r="S50" s="194"/>
      <c r="T50" s="194"/>
      <c r="U50" s="194"/>
      <c r="V50" s="194"/>
      <c r="W50" s="194"/>
      <c r="X50" s="194"/>
      <c r="Y50" s="154">
        <v>9</v>
      </c>
      <c r="Z50" s="154"/>
      <c r="AA50" s="154"/>
      <c r="AB50" s="154"/>
      <c r="AC50" s="218" t="s">
        <v>75</v>
      </c>
      <c r="AD50" s="218">
        <v>1</v>
      </c>
      <c r="AE50" s="194"/>
      <c r="AF50" s="194"/>
      <c r="AG50" s="194"/>
      <c r="AH50" s="194"/>
      <c r="AI50" s="194"/>
      <c r="AJ50" s="194"/>
      <c r="AK50" s="218"/>
      <c r="AL50" s="218"/>
      <c r="AM50" s="218"/>
      <c r="AN50" s="218"/>
      <c r="AO50" s="218"/>
      <c r="AP50" s="218"/>
    </row>
    <row r="51" spans="1:44" ht="17.149999999999999" customHeight="1" x14ac:dyDescent="0.25">
      <c r="A51" s="27"/>
      <c r="B51" s="36" t="s">
        <v>528</v>
      </c>
      <c r="C51" s="27" t="s">
        <v>317</v>
      </c>
      <c r="D51" s="29">
        <f>SUM(G51:J51, M51:P51, S51:V51,Y51:AB51,AE51:AH51,AK51:AN51)</f>
        <v>9</v>
      </c>
      <c r="E51" s="18">
        <f>L51+R51+X51+AD51+AJ51+AP51</f>
        <v>1</v>
      </c>
      <c r="F51" s="40" t="s">
        <v>75</v>
      </c>
      <c r="G51" s="39"/>
      <c r="H51" s="39"/>
      <c r="I51" s="39"/>
      <c r="J51" s="39"/>
      <c r="K51" s="39"/>
      <c r="L51" s="39"/>
      <c r="M51" s="103"/>
      <c r="N51" s="103"/>
      <c r="O51" s="103"/>
      <c r="P51" s="103"/>
      <c r="Q51" s="103"/>
      <c r="R51" s="103"/>
      <c r="S51" s="39"/>
      <c r="T51" s="39"/>
      <c r="U51" s="39"/>
      <c r="V51" s="39"/>
      <c r="W51" s="39"/>
      <c r="X51" s="39"/>
      <c r="Y51" s="103">
        <v>9</v>
      </c>
      <c r="Z51" s="103"/>
      <c r="AA51" s="103"/>
      <c r="AB51" s="103"/>
      <c r="AC51" s="198" t="s">
        <v>75</v>
      </c>
      <c r="AD51" s="198">
        <v>1</v>
      </c>
      <c r="AE51" s="39"/>
      <c r="AF51" s="39"/>
      <c r="AG51" s="39"/>
      <c r="AH51" s="39"/>
      <c r="AI51" s="39"/>
      <c r="AJ51" s="39"/>
      <c r="AK51" s="103"/>
      <c r="AL51" s="103"/>
      <c r="AM51" s="103"/>
      <c r="AN51" s="103"/>
      <c r="AO51" s="103"/>
      <c r="AP51" s="103"/>
    </row>
    <row r="52" spans="1:44" ht="17.149999999999999" customHeight="1" x14ac:dyDescent="0.25">
      <c r="A52" s="27"/>
      <c r="B52" s="36" t="s">
        <v>529</v>
      </c>
      <c r="C52" s="27" t="s">
        <v>496</v>
      </c>
      <c r="D52" s="29">
        <f>SUM(G52:J52, M52:P52, S52:V52,Y52:AB52,AE52:AH52,AK52:AN52)</f>
        <v>9</v>
      </c>
      <c r="E52" s="18">
        <f>L52+R52+X52+AD52+AJ52+AP52</f>
        <v>1</v>
      </c>
      <c r="F52" s="40" t="s">
        <v>75</v>
      </c>
      <c r="G52" s="39"/>
      <c r="H52" s="39"/>
      <c r="I52" s="39"/>
      <c r="J52" s="39"/>
      <c r="K52" s="39"/>
      <c r="L52" s="39"/>
      <c r="M52" s="103"/>
      <c r="N52" s="103"/>
      <c r="O52" s="103"/>
      <c r="P52" s="103"/>
      <c r="Q52" s="103"/>
      <c r="R52" s="103"/>
      <c r="S52" s="39"/>
      <c r="T52" s="39"/>
      <c r="U52" s="39"/>
      <c r="V52" s="39"/>
      <c r="W52" s="39"/>
      <c r="X52" s="39"/>
      <c r="Y52" s="103">
        <v>9</v>
      </c>
      <c r="Z52" s="103"/>
      <c r="AA52" s="103"/>
      <c r="AB52" s="103"/>
      <c r="AC52" s="198" t="s">
        <v>75</v>
      </c>
      <c r="AD52" s="198">
        <v>1</v>
      </c>
      <c r="AE52" s="39"/>
      <c r="AF52" s="39"/>
      <c r="AG52" s="39"/>
      <c r="AH52" s="39"/>
      <c r="AI52" s="39"/>
      <c r="AJ52" s="39"/>
      <c r="AK52" s="103"/>
      <c r="AL52" s="103"/>
      <c r="AM52" s="103"/>
      <c r="AN52" s="103"/>
      <c r="AO52" s="103"/>
      <c r="AP52" s="103"/>
    </row>
    <row r="53" spans="1:44" ht="18" customHeight="1" x14ac:dyDescent="0.25">
      <c r="A53" s="458" t="s">
        <v>530</v>
      </c>
      <c r="B53" s="458"/>
      <c r="C53" s="458"/>
      <c r="D53" s="220">
        <f>SUM(D40:D50)</f>
        <v>144</v>
      </c>
      <c r="E53" s="220">
        <f>SUM(E40:E50)</f>
        <v>19</v>
      </c>
      <c r="F53" s="220" t="s">
        <v>484</v>
      </c>
      <c r="G53" s="220">
        <f>SUM(G40:G50)</f>
        <v>0</v>
      </c>
      <c r="H53" s="220">
        <f>SUM(H40:H50)</f>
        <v>0</v>
      </c>
      <c r="I53" s="220">
        <f>SUM(I40:I50)</f>
        <v>0</v>
      </c>
      <c r="J53" s="220">
        <f>SUM(J40:J50)</f>
        <v>0</v>
      </c>
      <c r="K53" s="220" t="s">
        <v>128</v>
      </c>
      <c r="L53" s="220">
        <f>SUM(L40:L50)</f>
        <v>0</v>
      </c>
      <c r="M53" s="218">
        <f>SUM(M40:M50)</f>
        <v>0</v>
      </c>
      <c r="N53" s="218">
        <f>SUM(N40:N50)</f>
        <v>0</v>
      </c>
      <c r="O53" s="218">
        <f>SUM(O40:O50)</f>
        <v>0</v>
      </c>
      <c r="P53" s="218">
        <f>SUM(P40:P50)</f>
        <v>0</v>
      </c>
      <c r="Q53" s="218" t="s">
        <v>128</v>
      </c>
      <c r="R53" s="218">
        <f>SUM(R40:R50)</f>
        <v>0</v>
      </c>
      <c r="S53" s="220">
        <f>SUM(S40:S50)</f>
        <v>9</v>
      </c>
      <c r="T53" s="220">
        <f>SUM(T40:T50)</f>
        <v>27</v>
      </c>
      <c r="U53" s="220">
        <f>SUM(U40:U50)</f>
        <v>9</v>
      </c>
      <c r="V53" s="220">
        <f>SUM(V40:V50)</f>
        <v>0</v>
      </c>
      <c r="W53" s="220" t="s">
        <v>128</v>
      </c>
      <c r="X53" s="220">
        <f>SUM(X40:X50)</f>
        <v>5</v>
      </c>
      <c r="Y53" s="218">
        <f>SUM(Y40:Y50)</f>
        <v>9</v>
      </c>
      <c r="Z53" s="218">
        <f>SUM(Z40:Z50)</f>
        <v>0</v>
      </c>
      <c r="AA53" s="218">
        <f>SUM(AA40:AA50)</f>
        <v>27</v>
      </c>
      <c r="AB53" s="218">
        <f>SUM(AB40:AB50)</f>
        <v>0</v>
      </c>
      <c r="AC53" s="218" t="s">
        <v>128</v>
      </c>
      <c r="AD53" s="218">
        <f>SUM(AD40:AD50)</f>
        <v>4</v>
      </c>
      <c r="AE53" s="220">
        <f>SUM(AE40:AE50)</f>
        <v>0</v>
      </c>
      <c r="AF53" s="220">
        <f>SUM(AF40:AF50)</f>
        <v>0</v>
      </c>
      <c r="AG53" s="220">
        <f>SUM(AG40:AG50)</f>
        <v>27</v>
      </c>
      <c r="AH53" s="220">
        <f>SUM(AH40:AH50)</f>
        <v>0</v>
      </c>
      <c r="AI53" s="220" t="s">
        <v>128</v>
      </c>
      <c r="AJ53" s="220">
        <f>SUM(AJ40:AJ50)</f>
        <v>4</v>
      </c>
      <c r="AK53" s="218">
        <f>SUM(AK40:AK50)</f>
        <v>0</v>
      </c>
      <c r="AL53" s="218">
        <f>SUM(AL40:AL50)</f>
        <v>0</v>
      </c>
      <c r="AM53" s="218">
        <f>SUM(AM40:AM50)</f>
        <v>36</v>
      </c>
      <c r="AN53" s="218">
        <f>SUM(AN40:AN50)</f>
        <v>0</v>
      </c>
      <c r="AO53" s="218" t="s">
        <v>128</v>
      </c>
      <c r="AP53" s="218">
        <f>SUM(AP40:AP50)</f>
        <v>6</v>
      </c>
      <c r="AQ53" s="58">
        <f>SUM(G53:K53,M53:P53,S53:W53,Y53:AB53,AE53:AH53,AK53:AN53)</f>
        <v>144</v>
      </c>
      <c r="AR53">
        <f>L53+R53+X53+AD53+AJ53+AP53</f>
        <v>19</v>
      </c>
    </row>
    <row r="54" spans="1:44" ht="12.65" customHeight="1" x14ac:dyDescent="0.25">
      <c r="A54" s="477" t="s">
        <v>527</v>
      </c>
      <c r="B54" s="477"/>
      <c r="C54" s="477"/>
      <c r="D54" s="453">
        <f>D38+D53</f>
        <v>657</v>
      </c>
      <c r="E54" s="453">
        <f>E38+E53</f>
        <v>81</v>
      </c>
      <c r="F54" s="453" t="s">
        <v>484</v>
      </c>
      <c r="G54" s="221">
        <f>G38+G53</f>
        <v>9</v>
      </c>
      <c r="H54" s="221">
        <f>H38+H53</f>
        <v>0</v>
      </c>
      <c r="I54" s="221">
        <f>I38+I53</f>
        <v>45</v>
      </c>
      <c r="J54" s="221">
        <f>J38+J53</f>
        <v>0</v>
      </c>
      <c r="K54" s="221" t="s">
        <v>128</v>
      </c>
      <c r="L54" s="221">
        <f>L38+L53</f>
        <v>6</v>
      </c>
      <c r="M54" s="222">
        <f>M38+M53</f>
        <v>45</v>
      </c>
      <c r="N54" s="222">
        <f>N38+N53</f>
        <v>0</v>
      </c>
      <c r="O54" s="222">
        <f>O38+O53</f>
        <v>63</v>
      </c>
      <c r="P54" s="222">
        <f>P38+P53</f>
        <v>0</v>
      </c>
      <c r="Q54" s="222" t="s">
        <v>128</v>
      </c>
      <c r="R54" s="222">
        <f>R53+R38</f>
        <v>12</v>
      </c>
      <c r="S54" s="230">
        <f>S38+S53</f>
        <v>9</v>
      </c>
      <c r="T54" s="230">
        <f>T38+T53</f>
        <v>27</v>
      </c>
      <c r="U54" s="230">
        <f>U38+U53</f>
        <v>45</v>
      </c>
      <c r="V54" s="230">
        <f>V38+V53</f>
        <v>0</v>
      </c>
      <c r="W54" s="221" t="s">
        <v>128</v>
      </c>
      <c r="X54" s="221">
        <f>X53+X38</f>
        <v>12</v>
      </c>
      <c r="Y54" s="222">
        <f>Y38+Y53</f>
        <v>27</v>
      </c>
      <c r="Z54" s="222">
        <f>Z38+Z53</f>
        <v>0</v>
      </c>
      <c r="AA54" s="222">
        <f>AA38+AA53</f>
        <v>126</v>
      </c>
      <c r="AB54" s="222">
        <f>AB38+AB53</f>
        <v>18</v>
      </c>
      <c r="AC54" s="222" t="s">
        <v>128</v>
      </c>
      <c r="AD54" s="222">
        <f>AD53+AD38</f>
        <v>19</v>
      </c>
      <c r="AE54" s="230">
        <f>AE38+AE53</f>
        <v>27</v>
      </c>
      <c r="AF54" s="230">
        <f>AF38+AF53</f>
        <v>0</v>
      </c>
      <c r="AG54" s="230">
        <f>AG38+AG53</f>
        <v>90</v>
      </c>
      <c r="AH54" s="230">
        <f>AH38+AH53</f>
        <v>9</v>
      </c>
      <c r="AI54" s="221" t="s">
        <v>128</v>
      </c>
      <c r="AJ54" s="221">
        <f>AJ53+AJ38</f>
        <v>17</v>
      </c>
      <c r="AK54" s="222">
        <f>AK38+AK53</f>
        <v>36</v>
      </c>
      <c r="AL54" s="222">
        <f>AL38+AL53</f>
        <v>0</v>
      </c>
      <c r="AM54" s="222">
        <f>AM38+AM53</f>
        <v>81</v>
      </c>
      <c r="AN54" s="222">
        <f>AN38+AN53</f>
        <v>0</v>
      </c>
      <c r="AO54" s="222" t="s">
        <v>128</v>
      </c>
      <c r="AP54" s="222">
        <f>AP53+AP38</f>
        <v>15</v>
      </c>
      <c r="AQ54" s="58">
        <f>SUM(G54:K54,M54:P54,S54:W54,Y54:AB54,AE54:AH54,AK54:AN54)</f>
        <v>657</v>
      </c>
      <c r="AR54">
        <f>L54+R54+X54+AD54+AJ54+AP54</f>
        <v>81</v>
      </c>
    </row>
    <row r="55" spans="1:44" ht="13" customHeight="1" x14ac:dyDescent="0.25">
      <c r="A55" s="477"/>
      <c r="B55" s="477"/>
      <c r="C55" s="477"/>
      <c r="D55" s="453"/>
      <c r="E55" s="453"/>
      <c r="F55" s="453"/>
      <c r="G55" s="453">
        <f>SUM(G53:J53,G38:J38)</f>
        <v>54</v>
      </c>
      <c r="H55" s="453"/>
      <c r="I55" s="453"/>
      <c r="J55" s="453"/>
      <c r="K55" s="221"/>
      <c r="L55" s="221"/>
      <c r="M55" s="461">
        <f>SUM(M53:P53,M38:P38)</f>
        <v>108</v>
      </c>
      <c r="N55" s="461"/>
      <c r="O55" s="461"/>
      <c r="P55" s="461"/>
      <c r="Q55" s="222"/>
      <c r="R55" s="222"/>
      <c r="S55" s="453">
        <f>SUM(S53:V53,S38:V38)</f>
        <v>81</v>
      </c>
      <c r="T55" s="453"/>
      <c r="U55" s="453"/>
      <c r="V55" s="453"/>
      <c r="W55" s="221"/>
      <c r="X55" s="221"/>
      <c r="Y55" s="461">
        <f>SUM(Y53:AB53,Y38:AB38)</f>
        <v>171</v>
      </c>
      <c r="Z55" s="461"/>
      <c r="AA55" s="461"/>
      <c r="AB55" s="461"/>
      <c r="AC55" s="222"/>
      <c r="AD55" s="222"/>
      <c r="AE55" s="453">
        <f>SUM(AE53:AH53,AE38:AH38)</f>
        <v>126</v>
      </c>
      <c r="AF55" s="453"/>
      <c r="AG55" s="453"/>
      <c r="AH55" s="453"/>
      <c r="AI55" s="221"/>
      <c r="AJ55" s="221"/>
      <c r="AK55" s="461">
        <f>SUM(AK53:AN53,AK38:AN38)</f>
        <v>117</v>
      </c>
      <c r="AL55" s="461"/>
      <c r="AM55" s="461"/>
      <c r="AN55" s="461"/>
      <c r="AO55" s="222"/>
      <c r="AP55" s="222"/>
      <c r="AQ55" s="58">
        <f>G55+M55+S55+Y55+AE55+AK55</f>
        <v>657</v>
      </c>
    </row>
    <row r="56" spans="1:44" ht="9.65" customHeight="1" x14ac:dyDescent="0.25">
      <c r="A56" s="89"/>
      <c r="B56" s="89"/>
      <c r="C56" s="88" t="s">
        <v>556</v>
      </c>
      <c r="D56" s="90"/>
      <c r="E56" s="90"/>
      <c r="F56" s="90"/>
      <c r="G56" s="90"/>
      <c r="H56" s="90"/>
      <c r="I56" s="90"/>
      <c r="J56" s="90"/>
      <c r="K56" s="90"/>
      <c r="L56" s="90"/>
      <c r="M56" s="209"/>
      <c r="N56" s="209"/>
      <c r="O56" s="209"/>
      <c r="P56" s="209"/>
      <c r="Q56" s="209"/>
      <c r="R56" s="209"/>
      <c r="S56" s="210"/>
      <c r="T56" s="210"/>
      <c r="U56" s="210"/>
      <c r="V56" s="210"/>
      <c r="W56" s="210"/>
      <c r="X56" s="210"/>
      <c r="Y56" s="209"/>
      <c r="Z56" s="209"/>
      <c r="AA56" s="209"/>
      <c r="AB56" s="209"/>
      <c r="AC56" s="209"/>
      <c r="AD56" s="209"/>
      <c r="AE56" s="210"/>
      <c r="AF56" s="210"/>
      <c r="AG56" s="210"/>
      <c r="AH56" s="210"/>
      <c r="AI56" s="210"/>
      <c r="AJ56" s="210"/>
      <c r="AK56" s="209"/>
      <c r="AL56" s="209"/>
      <c r="AM56" s="209"/>
      <c r="AN56" s="209"/>
      <c r="AO56" s="209"/>
      <c r="AP56" s="209"/>
    </row>
    <row r="57" spans="1:44" ht="13" customHeight="1" x14ac:dyDescent="0.25">
      <c r="A57" s="60" t="s">
        <v>74</v>
      </c>
      <c r="B57" s="60"/>
      <c r="C57" s="88" t="s">
        <v>557</v>
      </c>
      <c r="D57" s="88"/>
      <c r="E57" s="88"/>
      <c r="F57" s="88"/>
      <c r="G57" s="88"/>
      <c r="H57" s="88"/>
      <c r="I57" s="88"/>
      <c r="J57" s="88"/>
      <c r="K57" s="88"/>
      <c r="L57" s="88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</row>
    <row r="58" spans="1:44" x14ac:dyDescent="0.25">
      <c r="A58" s="60"/>
      <c r="B58" s="60" t="s">
        <v>74</v>
      </c>
      <c r="D58" s="62"/>
      <c r="E58" s="62"/>
      <c r="F58" s="62"/>
      <c r="G58" s="62"/>
      <c r="H58" s="62"/>
      <c r="I58" s="62"/>
      <c r="J58" s="60" t="s">
        <v>74</v>
      </c>
      <c r="K58" s="60"/>
      <c r="L58" s="60"/>
      <c r="M58" s="60"/>
      <c r="N58" s="60"/>
      <c r="O58" s="60"/>
      <c r="P58" s="60"/>
      <c r="Q58" s="60"/>
      <c r="R58" s="60"/>
      <c r="S58" s="60"/>
      <c r="T58" s="62"/>
      <c r="U58" s="62"/>
      <c r="V58" s="62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2"/>
      <c r="AI58" s="62"/>
      <c r="AJ58" s="62"/>
      <c r="AK58" s="62"/>
      <c r="AL58" s="62"/>
      <c r="AM58" s="62"/>
      <c r="AN58" s="62"/>
      <c r="AO58" s="62"/>
      <c r="AP58" s="62"/>
    </row>
    <row r="59" spans="1:44" x14ac:dyDescent="0.25">
      <c r="A59" s="61" t="s">
        <v>267</v>
      </c>
      <c r="I59" s="64"/>
      <c r="V59" s="64" t="s">
        <v>269</v>
      </c>
      <c r="AO59" s="62"/>
      <c r="AP59" s="62"/>
    </row>
    <row r="60" spans="1:44" x14ac:dyDescent="0.25">
      <c r="I60" s="64"/>
      <c r="V60" s="64" t="s">
        <v>268</v>
      </c>
      <c r="AO60" s="62"/>
      <c r="AP60" s="62"/>
    </row>
    <row r="61" spans="1:44" x14ac:dyDescent="0.25">
      <c r="I61" s="64"/>
      <c r="V61" s="64" t="s">
        <v>553</v>
      </c>
    </row>
  </sheetData>
  <mergeCells count="46">
    <mergeCell ref="AK4:AN4"/>
    <mergeCell ref="Y3:AD3"/>
    <mergeCell ref="AE3:AJ3"/>
    <mergeCell ref="M55:P55"/>
    <mergeCell ref="S55:V55"/>
    <mergeCell ref="Y55:AB55"/>
    <mergeCell ref="AK55:AN55"/>
    <mergeCell ref="A53:C53"/>
    <mergeCell ref="A54:C55"/>
    <mergeCell ref="D54:D55"/>
    <mergeCell ref="E54:E55"/>
    <mergeCell ref="F54:F55"/>
    <mergeCell ref="G55:J55"/>
    <mergeCell ref="AE55:AH55"/>
    <mergeCell ref="AO4:AO5"/>
    <mergeCell ref="R4:R5"/>
    <mergeCell ref="A1:AP1"/>
    <mergeCell ref="AP4:AP5"/>
    <mergeCell ref="S4:V4"/>
    <mergeCell ref="W4:W5"/>
    <mergeCell ref="AD4:AD5"/>
    <mergeCell ref="S3:X3"/>
    <mergeCell ref="L4:L5"/>
    <mergeCell ref="K4:K5"/>
    <mergeCell ref="X4:X5"/>
    <mergeCell ref="G4:J4"/>
    <mergeCell ref="Y4:AB4"/>
    <mergeCell ref="AC4:AC5"/>
    <mergeCell ref="AK3:AP3"/>
    <mergeCell ref="AE4:AH4"/>
    <mergeCell ref="B50:C50"/>
    <mergeCell ref="Q4:Q5"/>
    <mergeCell ref="A3:A5"/>
    <mergeCell ref="B3:B5"/>
    <mergeCell ref="D3:D5"/>
    <mergeCell ref="M3:R3"/>
    <mergeCell ref="C3:C5"/>
    <mergeCell ref="E3:E5"/>
    <mergeCell ref="F3:F5"/>
    <mergeCell ref="G3:L3"/>
    <mergeCell ref="M4:P4"/>
    <mergeCell ref="A6:AP6"/>
    <mergeCell ref="B32:C32"/>
    <mergeCell ref="A38:C38"/>
    <mergeCell ref="AI4:AI5"/>
    <mergeCell ref="AJ4:AJ5"/>
  </mergeCells>
  <phoneticPr fontId="57" type="noConversion"/>
  <conditionalFormatting sqref="E10:E21 E23:E37">
    <cfRule type="cellIs" priority="7" stopIfTrue="1" operator="notEqual">
      <formula>C12</formula>
    </cfRule>
  </conditionalFormatting>
  <conditionalFormatting sqref="E7:E21 E23:E32">
    <cfRule type="cellIs" priority="6" stopIfTrue="1" operator="notEqual">
      <formula>C7</formula>
    </cfRule>
  </conditionalFormatting>
  <conditionalFormatting sqref="E33:E37">
    <cfRule type="cellIs" priority="5" stopIfTrue="1" operator="notEqual">
      <formula>C33</formula>
    </cfRule>
  </conditionalFormatting>
  <conditionalFormatting sqref="E7:E8">
    <cfRule type="cellIs" priority="481" stopIfTrue="1" operator="notEqual">
      <formula>C10</formula>
    </cfRule>
  </conditionalFormatting>
  <conditionalFormatting sqref="E9">
    <cfRule type="cellIs" priority="493" stopIfTrue="1" operator="notEqual">
      <formula>C15</formula>
    </cfRule>
  </conditionalFormatting>
  <conditionalFormatting sqref="E40:E52">
    <cfRule type="cellIs" priority="4" stopIfTrue="1" operator="notEqual">
      <formula>C42</formula>
    </cfRule>
  </conditionalFormatting>
  <conditionalFormatting sqref="E40:E52">
    <cfRule type="cellIs" priority="3" stopIfTrue="1" operator="notEqual">
      <formula>C40</formula>
    </cfRule>
  </conditionalFormatting>
  <conditionalFormatting sqref="E22">
    <cfRule type="cellIs" priority="2" stopIfTrue="1" operator="notEqual">
      <formula>C24</formula>
    </cfRule>
  </conditionalFormatting>
  <conditionalFormatting sqref="E22">
    <cfRule type="cellIs" priority="1" stopIfTrue="1" operator="notEqual">
      <formula>C22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45" fitToHeight="0" orientation="landscape" r:id="rId1"/>
  <headerFooter alignWithMargins="0">
    <oddHeader>&amp;LKIERUNEK: PEDAGOGIKA&amp;C&amp;"Arial,Pogrubiony"&amp;12P L A N   S T U D I Ó W    N I E S T A C J O N A R N Y C H&amp;R&amp;"Arial,Kursywa"Rekrutacja w roku akademickim 2017/2018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43"/>
  <sheetViews>
    <sheetView topLeftCell="A25" zoomScale="80" zoomScaleNormal="80" zoomScaleSheetLayoutView="91" zoomScalePageLayoutView="70" workbookViewId="0">
      <selection activeCell="B26" sqref="B26"/>
    </sheetView>
  </sheetViews>
  <sheetFormatPr defaultColWidth="9.1796875" defaultRowHeight="10" x14ac:dyDescent="0.2"/>
  <cols>
    <col min="1" max="1" width="4.1796875" style="55" customWidth="1"/>
    <col min="2" max="2" width="21.81640625" style="55" customWidth="1"/>
    <col min="3" max="3" width="40.54296875" style="55" customWidth="1"/>
    <col min="4" max="5" width="5.81640625" style="55" customWidth="1"/>
    <col min="6" max="6" width="8.26953125" style="55" customWidth="1"/>
    <col min="7" max="10" width="4.453125" style="55" customWidth="1"/>
    <col min="11" max="11" width="8" style="55" customWidth="1"/>
    <col min="12" max="12" width="4.54296875" style="55" customWidth="1"/>
    <col min="13" max="16" width="4.453125" style="55" customWidth="1"/>
    <col min="17" max="17" width="8" style="55" customWidth="1"/>
    <col min="18" max="18" width="4.54296875" style="55" customWidth="1"/>
    <col min="19" max="22" width="4.453125" style="55" customWidth="1"/>
    <col min="23" max="23" width="8" style="55" customWidth="1"/>
    <col min="24" max="24" width="4.54296875" style="55" customWidth="1"/>
    <col min="25" max="28" width="4.453125" style="55" customWidth="1"/>
    <col min="29" max="29" width="8" style="55" customWidth="1"/>
    <col min="30" max="30" width="4.54296875" style="55" customWidth="1"/>
    <col min="31" max="34" width="4.453125" style="55" customWidth="1"/>
    <col min="35" max="35" width="8" style="55" customWidth="1"/>
    <col min="36" max="36" width="4.54296875" style="55" customWidth="1"/>
    <col min="37" max="40" width="4.453125" style="55" customWidth="1"/>
    <col min="41" max="41" width="8" style="55" customWidth="1"/>
    <col min="42" max="42" width="4.54296875" style="55" customWidth="1"/>
    <col min="43" max="43" width="7.1796875" style="55" customWidth="1"/>
    <col min="44" max="16384" width="9.1796875" style="55"/>
  </cols>
  <sheetData>
    <row r="1" spans="1:43" ht="20.149999999999999" customHeight="1" thickBot="1" x14ac:dyDescent="0.4">
      <c r="A1" s="445" t="s">
        <v>412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</row>
    <row r="2" spans="1:43" ht="16" customHeight="1" thickTop="1" x14ac:dyDescent="0.2">
      <c r="B2" s="66"/>
    </row>
    <row r="3" spans="1:43" ht="20.149999999999999" customHeight="1" x14ac:dyDescent="0.2">
      <c r="A3" s="402" t="s">
        <v>0</v>
      </c>
      <c r="B3" s="404" t="s">
        <v>1</v>
      </c>
      <c r="C3" s="402" t="s">
        <v>2</v>
      </c>
      <c r="D3" s="407" t="s">
        <v>51</v>
      </c>
      <c r="E3" s="407" t="s">
        <v>3</v>
      </c>
      <c r="F3" s="402" t="s">
        <v>52</v>
      </c>
      <c r="G3" s="404" t="s">
        <v>54</v>
      </c>
      <c r="H3" s="404"/>
      <c r="I3" s="404"/>
      <c r="J3" s="404"/>
      <c r="K3" s="404"/>
      <c r="L3" s="404"/>
      <c r="M3" s="406" t="s">
        <v>55</v>
      </c>
      <c r="N3" s="406"/>
      <c r="O3" s="406"/>
      <c r="P3" s="406"/>
      <c r="Q3" s="406"/>
      <c r="R3" s="406"/>
      <c r="S3" s="404" t="s">
        <v>56</v>
      </c>
      <c r="T3" s="404"/>
      <c r="U3" s="404"/>
      <c r="V3" s="404"/>
      <c r="W3" s="404"/>
      <c r="X3" s="404"/>
      <c r="Y3" s="406" t="s">
        <v>57</v>
      </c>
      <c r="Z3" s="406"/>
      <c r="AA3" s="406"/>
      <c r="AB3" s="406"/>
      <c r="AC3" s="406"/>
      <c r="AD3" s="406"/>
      <c r="AE3" s="404" t="s">
        <v>58</v>
      </c>
      <c r="AF3" s="404"/>
      <c r="AG3" s="404"/>
      <c r="AH3" s="404"/>
      <c r="AI3" s="404"/>
      <c r="AJ3" s="404"/>
      <c r="AK3" s="406" t="s">
        <v>59</v>
      </c>
      <c r="AL3" s="406"/>
      <c r="AM3" s="406"/>
      <c r="AN3" s="406"/>
      <c r="AO3" s="406"/>
      <c r="AP3" s="406"/>
      <c r="AQ3" s="55" t="s">
        <v>491</v>
      </c>
    </row>
    <row r="4" spans="1:43" ht="20.149999999999999" customHeight="1" x14ac:dyDescent="0.2">
      <c r="A4" s="402"/>
      <c r="B4" s="404"/>
      <c r="C4" s="402"/>
      <c r="D4" s="407"/>
      <c r="E4" s="407"/>
      <c r="F4" s="402"/>
      <c r="G4" s="402" t="s">
        <v>53</v>
      </c>
      <c r="H4" s="402"/>
      <c r="I4" s="402"/>
      <c r="J4" s="402"/>
      <c r="K4" s="402" t="s">
        <v>52</v>
      </c>
      <c r="L4" s="407" t="s">
        <v>3</v>
      </c>
      <c r="M4" s="400" t="s">
        <v>53</v>
      </c>
      <c r="N4" s="400"/>
      <c r="O4" s="400"/>
      <c r="P4" s="400"/>
      <c r="Q4" s="400" t="s">
        <v>52</v>
      </c>
      <c r="R4" s="413" t="s">
        <v>3</v>
      </c>
      <c r="S4" s="402" t="s">
        <v>53</v>
      </c>
      <c r="T4" s="402"/>
      <c r="U4" s="402"/>
      <c r="V4" s="402"/>
      <c r="W4" s="402" t="s">
        <v>52</v>
      </c>
      <c r="X4" s="407" t="s">
        <v>3</v>
      </c>
      <c r="Y4" s="400" t="s">
        <v>53</v>
      </c>
      <c r="Z4" s="400"/>
      <c r="AA4" s="400"/>
      <c r="AB4" s="400"/>
      <c r="AC4" s="400" t="s">
        <v>52</v>
      </c>
      <c r="AD4" s="413" t="s">
        <v>3</v>
      </c>
      <c r="AE4" s="402" t="s">
        <v>53</v>
      </c>
      <c r="AF4" s="402"/>
      <c r="AG4" s="402"/>
      <c r="AH4" s="402"/>
      <c r="AI4" s="402" t="s">
        <v>52</v>
      </c>
      <c r="AJ4" s="407" t="s">
        <v>3</v>
      </c>
      <c r="AK4" s="400" t="s">
        <v>53</v>
      </c>
      <c r="AL4" s="400"/>
      <c r="AM4" s="400"/>
      <c r="AN4" s="400"/>
      <c r="AO4" s="400" t="s">
        <v>52</v>
      </c>
      <c r="AP4" s="413" t="s">
        <v>3</v>
      </c>
    </row>
    <row r="5" spans="1:43" ht="20.149999999999999" customHeight="1" x14ac:dyDescent="0.2">
      <c r="A5" s="403"/>
      <c r="B5" s="405"/>
      <c r="C5" s="403"/>
      <c r="D5" s="408"/>
      <c r="E5" s="408" t="s">
        <v>3</v>
      </c>
      <c r="F5" s="403" t="s">
        <v>52</v>
      </c>
      <c r="G5" s="162" t="s">
        <v>4</v>
      </c>
      <c r="H5" s="163" t="s">
        <v>5</v>
      </c>
      <c r="I5" s="163" t="s">
        <v>301</v>
      </c>
      <c r="J5" s="163" t="s">
        <v>300</v>
      </c>
      <c r="K5" s="403"/>
      <c r="L5" s="408"/>
      <c r="M5" s="164" t="s">
        <v>4</v>
      </c>
      <c r="N5" s="149" t="s">
        <v>5</v>
      </c>
      <c r="O5" s="149" t="s">
        <v>301</v>
      </c>
      <c r="P5" s="149" t="s">
        <v>300</v>
      </c>
      <c r="Q5" s="401"/>
      <c r="R5" s="414"/>
      <c r="S5" s="162" t="s">
        <v>4</v>
      </c>
      <c r="T5" s="163" t="s">
        <v>5</v>
      </c>
      <c r="U5" s="163" t="s">
        <v>301</v>
      </c>
      <c r="V5" s="163" t="s">
        <v>300</v>
      </c>
      <c r="W5" s="403"/>
      <c r="X5" s="408"/>
      <c r="Y5" s="164" t="s">
        <v>4</v>
      </c>
      <c r="Z5" s="149" t="s">
        <v>5</v>
      </c>
      <c r="AA5" s="149" t="s">
        <v>301</v>
      </c>
      <c r="AB5" s="149" t="s">
        <v>300</v>
      </c>
      <c r="AC5" s="401"/>
      <c r="AD5" s="414"/>
      <c r="AE5" s="162" t="s">
        <v>4</v>
      </c>
      <c r="AF5" s="163" t="s">
        <v>5</v>
      </c>
      <c r="AG5" s="163" t="s">
        <v>301</v>
      </c>
      <c r="AH5" s="163" t="s">
        <v>300</v>
      </c>
      <c r="AI5" s="403"/>
      <c r="AJ5" s="408"/>
      <c r="AK5" s="164" t="s">
        <v>4</v>
      </c>
      <c r="AL5" s="149" t="s">
        <v>5</v>
      </c>
      <c r="AM5" s="149" t="s">
        <v>301</v>
      </c>
      <c r="AN5" s="149" t="s">
        <v>300</v>
      </c>
      <c r="AO5" s="401"/>
      <c r="AP5" s="414"/>
    </row>
    <row r="6" spans="1:43" ht="20.149999999999999" customHeight="1" x14ac:dyDescent="0.2">
      <c r="A6" s="39" t="s">
        <v>6</v>
      </c>
      <c r="B6" s="27" t="s">
        <v>413</v>
      </c>
      <c r="C6" s="100" t="s">
        <v>414</v>
      </c>
      <c r="D6" s="29">
        <f>SUM(G6:J6, M6:P6, S6:V6,Y6:AB6,AE6:AH6,AK6:AN6)</f>
        <v>18</v>
      </c>
      <c r="E6" s="18">
        <f>L6+R6+X6+AD6+AJ6+AP6</f>
        <v>3</v>
      </c>
      <c r="F6" s="39" t="s">
        <v>85</v>
      </c>
      <c r="G6" s="39">
        <v>9</v>
      </c>
      <c r="H6" s="39">
        <v>9</v>
      </c>
      <c r="I6" s="39"/>
      <c r="J6" s="39"/>
      <c r="K6" s="39" t="s">
        <v>85</v>
      </c>
      <c r="L6" s="39">
        <v>3</v>
      </c>
      <c r="M6" s="103"/>
      <c r="N6" s="103"/>
      <c r="O6" s="103"/>
      <c r="P6" s="103"/>
      <c r="Q6" s="103"/>
      <c r="R6" s="103"/>
      <c r="S6" s="39"/>
      <c r="T6" s="39"/>
      <c r="U6" s="39"/>
      <c r="V6" s="39"/>
      <c r="W6" s="39"/>
      <c r="X6" s="39"/>
      <c r="Y6" s="103"/>
      <c r="Z6" s="103"/>
      <c r="AA6" s="103"/>
      <c r="AB6" s="103"/>
      <c r="AC6" s="103"/>
      <c r="AD6" s="103"/>
      <c r="AE6" s="39"/>
      <c r="AF6" s="39"/>
      <c r="AG6" s="39"/>
      <c r="AH6" s="39"/>
      <c r="AI6" s="39"/>
      <c r="AJ6" s="39"/>
      <c r="AK6" s="104"/>
      <c r="AL6" s="104"/>
      <c r="AM6" s="104"/>
      <c r="AN6" s="104"/>
      <c r="AO6" s="103"/>
      <c r="AP6" s="103"/>
    </row>
    <row r="7" spans="1:43" ht="20.149999999999999" customHeight="1" x14ac:dyDescent="0.2">
      <c r="A7" s="39" t="s">
        <v>7</v>
      </c>
      <c r="B7" s="27" t="s">
        <v>227</v>
      </c>
      <c r="C7" s="101" t="s">
        <v>228</v>
      </c>
      <c r="D7" s="29">
        <f t="shared" ref="D7:D36" si="0">SUM(G7:J7, M7:P7, S7:V7,Y7:AB7,AE7:AH7,AK7:AN7)</f>
        <v>18</v>
      </c>
      <c r="E7" s="18">
        <f t="shared" ref="E7:E36" si="1">L7+R7+X7+AD7+AJ7+AP7</f>
        <v>2</v>
      </c>
      <c r="F7" s="39" t="s">
        <v>75</v>
      </c>
      <c r="G7" s="39"/>
      <c r="H7" s="39"/>
      <c r="I7" s="39"/>
      <c r="J7" s="39"/>
      <c r="K7" s="39"/>
      <c r="L7" s="39"/>
      <c r="M7" s="103"/>
      <c r="N7" s="103">
        <v>18</v>
      </c>
      <c r="O7" s="103"/>
      <c r="P7" s="103"/>
      <c r="Q7" s="103" t="s">
        <v>75</v>
      </c>
      <c r="R7" s="103">
        <v>2</v>
      </c>
      <c r="S7" s="39"/>
      <c r="T7" s="39"/>
      <c r="U7" s="39"/>
      <c r="V7" s="39"/>
      <c r="W7" s="39"/>
      <c r="X7" s="39"/>
      <c r="Y7" s="103"/>
      <c r="Z7" s="103"/>
      <c r="AA7" s="103"/>
      <c r="AB7" s="103"/>
      <c r="AC7" s="103"/>
      <c r="AD7" s="103"/>
      <c r="AE7" s="39"/>
      <c r="AF7" s="39"/>
      <c r="AG7" s="39"/>
      <c r="AH7" s="39"/>
      <c r="AI7" s="39"/>
      <c r="AJ7" s="39"/>
      <c r="AK7" s="104"/>
      <c r="AL7" s="104"/>
      <c r="AM7" s="104"/>
      <c r="AN7" s="104"/>
      <c r="AO7" s="103"/>
      <c r="AP7" s="103"/>
    </row>
    <row r="8" spans="1:43" ht="20.149999999999999" customHeight="1" x14ac:dyDescent="0.2">
      <c r="A8" s="39" t="s">
        <v>8</v>
      </c>
      <c r="B8" s="27" t="s">
        <v>415</v>
      </c>
      <c r="C8" s="101" t="s">
        <v>78</v>
      </c>
      <c r="D8" s="29">
        <f t="shared" si="0"/>
        <v>27</v>
      </c>
      <c r="E8" s="18">
        <f t="shared" si="1"/>
        <v>4</v>
      </c>
      <c r="F8" s="39" t="s">
        <v>85</v>
      </c>
      <c r="G8" s="39"/>
      <c r="H8" s="39"/>
      <c r="I8" s="39"/>
      <c r="J8" s="39"/>
      <c r="K8" s="39"/>
      <c r="L8" s="39"/>
      <c r="M8" s="103">
        <v>9</v>
      </c>
      <c r="N8" s="103"/>
      <c r="O8" s="103"/>
      <c r="P8" s="103">
        <v>18</v>
      </c>
      <c r="Q8" s="103" t="s">
        <v>85</v>
      </c>
      <c r="R8" s="103">
        <v>4</v>
      </c>
      <c r="S8" s="39"/>
      <c r="T8" s="39"/>
      <c r="U8" s="39"/>
      <c r="V8" s="39"/>
      <c r="W8" s="39"/>
      <c r="X8" s="39"/>
      <c r="Y8" s="103"/>
      <c r="Z8" s="103"/>
      <c r="AA8" s="103"/>
      <c r="AB8" s="103"/>
      <c r="AC8" s="103"/>
      <c r="AD8" s="103"/>
      <c r="AE8" s="39"/>
      <c r="AF8" s="39"/>
      <c r="AG8" s="39"/>
      <c r="AH8" s="39"/>
      <c r="AI8" s="39"/>
      <c r="AJ8" s="39"/>
      <c r="AK8" s="104"/>
      <c r="AL8" s="104"/>
      <c r="AM8" s="104"/>
      <c r="AN8" s="104"/>
      <c r="AO8" s="103"/>
      <c r="AP8" s="103"/>
    </row>
    <row r="9" spans="1:43" ht="20.149999999999999" customHeight="1" x14ac:dyDescent="0.2">
      <c r="A9" s="39" t="s">
        <v>9</v>
      </c>
      <c r="B9" s="27" t="s">
        <v>416</v>
      </c>
      <c r="C9" s="101" t="s">
        <v>417</v>
      </c>
      <c r="D9" s="29">
        <f t="shared" si="0"/>
        <v>18</v>
      </c>
      <c r="E9" s="18">
        <f t="shared" si="1"/>
        <v>2</v>
      </c>
      <c r="F9" s="39" t="s">
        <v>75</v>
      </c>
      <c r="G9" s="39"/>
      <c r="H9" s="39"/>
      <c r="I9" s="39"/>
      <c r="J9" s="39"/>
      <c r="K9" s="39"/>
      <c r="L9" s="39"/>
      <c r="M9" s="103"/>
      <c r="N9" s="103"/>
      <c r="O9" s="103"/>
      <c r="P9" s="103">
        <v>18</v>
      </c>
      <c r="Q9" s="103" t="s">
        <v>75</v>
      </c>
      <c r="R9" s="103">
        <v>2</v>
      </c>
      <c r="S9" s="39"/>
      <c r="T9" s="39"/>
      <c r="U9" s="39"/>
      <c r="V9" s="39"/>
      <c r="W9" s="39"/>
      <c r="X9" s="39"/>
      <c r="Y9" s="103"/>
      <c r="Z9" s="103"/>
      <c r="AA9" s="103"/>
      <c r="AB9" s="103"/>
      <c r="AC9" s="103"/>
      <c r="AD9" s="103"/>
      <c r="AE9" s="39"/>
      <c r="AF9" s="39"/>
      <c r="AG9" s="39"/>
      <c r="AH9" s="39"/>
      <c r="AI9" s="39"/>
      <c r="AJ9" s="39"/>
      <c r="AK9" s="104"/>
      <c r="AL9" s="104"/>
      <c r="AM9" s="104"/>
      <c r="AN9" s="104"/>
      <c r="AO9" s="103"/>
      <c r="AP9" s="103"/>
    </row>
    <row r="10" spans="1:43" ht="20.149999999999999" customHeight="1" x14ac:dyDescent="0.2">
      <c r="A10" s="39" t="s">
        <v>10</v>
      </c>
      <c r="B10" s="27" t="s">
        <v>418</v>
      </c>
      <c r="C10" s="101" t="s">
        <v>77</v>
      </c>
      <c r="D10" s="29">
        <f t="shared" si="0"/>
        <v>18</v>
      </c>
      <c r="E10" s="18">
        <f t="shared" si="1"/>
        <v>2</v>
      </c>
      <c r="F10" s="39" t="s">
        <v>75</v>
      </c>
      <c r="G10" s="39"/>
      <c r="H10" s="39"/>
      <c r="I10" s="39"/>
      <c r="J10" s="39"/>
      <c r="K10" s="39"/>
      <c r="L10" s="39"/>
      <c r="M10" s="103"/>
      <c r="N10" s="103"/>
      <c r="O10" s="103">
        <v>18</v>
      </c>
      <c r="P10" s="103"/>
      <c r="Q10" s="103" t="s">
        <v>75</v>
      </c>
      <c r="R10" s="103">
        <v>2</v>
      </c>
      <c r="S10" s="39"/>
      <c r="T10" s="39"/>
      <c r="U10" s="39"/>
      <c r="V10" s="39"/>
      <c r="W10" s="39"/>
      <c r="X10" s="39"/>
      <c r="Y10" s="103"/>
      <c r="Z10" s="103"/>
      <c r="AA10" s="103"/>
      <c r="AB10" s="103"/>
      <c r="AC10" s="103"/>
      <c r="AD10" s="103"/>
      <c r="AE10" s="39"/>
      <c r="AF10" s="39"/>
      <c r="AG10" s="39"/>
      <c r="AH10" s="39"/>
      <c r="AI10" s="39"/>
      <c r="AJ10" s="39"/>
      <c r="AK10" s="104"/>
      <c r="AL10" s="104"/>
      <c r="AM10" s="104"/>
      <c r="AN10" s="104"/>
      <c r="AO10" s="103"/>
      <c r="AP10" s="103"/>
    </row>
    <row r="11" spans="1:43" ht="20.149999999999999" customHeight="1" x14ac:dyDescent="0.2">
      <c r="A11" s="39" t="s">
        <v>11</v>
      </c>
      <c r="B11" s="27" t="s">
        <v>222</v>
      </c>
      <c r="C11" s="101" t="s">
        <v>83</v>
      </c>
      <c r="D11" s="29">
        <f t="shared" si="0"/>
        <v>18</v>
      </c>
      <c r="E11" s="18">
        <f t="shared" si="1"/>
        <v>5</v>
      </c>
      <c r="F11" s="39" t="s">
        <v>76</v>
      </c>
      <c r="G11" s="39"/>
      <c r="H11" s="39"/>
      <c r="I11" s="39"/>
      <c r="J11" s="39"/>
      <c r="K11" s="39"/>
      <c r="L11" s="39"/>
      <c r="M11" s="103">
        <v>9</v>
      </c>
      <c r="N11" s="103"/>
      <c r="O11" s="103"/>
      <c r="P11" s="103">
        <v>9</v>
      </c>
      <c r="Q11" s="103" t="s">
        <v>76</v>
      </c>
      <c r="R11" s="103">
        <v>5</v>
      </c>
      <c r="S11" s="39"/>
      <c r="T11" s="39"/>
      <c r="U11" s="39"/>
      <c r="V11" s="39"/>
      <c r="W11" s="39"/>
      <c r="X11" s="39"/>
      <c r="Y11" s="103"/>
      <c r="Z11" s="103"/>
      <c r="AA11" s="103"/>
      <c r="AB11" s="103"/>
      <c r="AC11" s="103"/>
      <c r="AD11" s="103"/>
      <c r="AE11" s="39"/>
      <c r="AF11" s="39"/>
      <c r="AG11" s="39"/>
      <c r="AH11" s="39"/>
      <c r="AI11" s="39"/>
      <c r="AJ11" s="39"/>
      <c r="AK11" s="104"/>
      <c r="AL11" s="104"/>
      <c r="AM11" s="104"/>
      <c r="AN11" s="104"/>
      <c r="AO11" s="103"/>
      <c r="AP11" s="103"/>
    </row>
    <row r="12" spans="1:43" ht="20.149999999999999" customHeight="1" x14ac:dyDescent="0.2">
      <c r="A12" s="39" t="s">
        <v>12</v>
      </c>
      <c r="B12" s="27" t="s">
        <v>223</v>
      </c>
      <c r="C12" s="101" t="s">
        <v>224</v>
      </c>
      <c r="D12" s="29">
        <f t="shared" si="0"/>
        <v>18</v>
      </c>
      <c r="E12" s="18">
        <f t="shared" si="1"/>
        <v>2</v>
      </c>
      <c r="F12" s="39" t="s">
        <v>75</v>
      </c>
      <c r="G12" s="39"/>
      <c r="H12" s="39"/>
      <c r="I12" s="39"/>
      <c r="J12" s="39"/>
      <c r="K12" s="39"/>
      <c r="L12" s="39"/>
      <c r="M12" s="103"/>
      <c r="N12" s="103"/>
      <c r="O12" s="103"/>
      <c r="P12" s="103"/>
      <c r="Q12" s="103"/>
      <c r="R12" s="103"/>
      <c r="S12" s="39"/>
      <c r="T12" s="39"/>
      <c r="U12" s="39"/>
      <c r="V12" s="39">
        <v>18</v>
      </c>
      <c r="W12" s="39" t="s">
        <v>75</v>
      </c>
      <c r="X12" s="39">
        <v>2</v>
      </c>
      <c r="Y12" s="103"/>
      <c r="Z12" s="103"/>
      <c r="AA12" s="103"/>
      <c r="AB12" s="103"/>
      <c r="AC12" s="103"/>
      <c r="AD12" s="103"/>
      <c r="AE12" s="39"/>
      <c r="AF12" s="39"/>
      <c r="AG12" s="39"/>
      <c r="AH12" s="39"/>
      <c r="AI12" s="39"/>
      <c r="AJ12" s="39"/>
      <c r="AK12" s="104"/>
      <c r="AL12" s="104"/>
      <c r="AM12" s="104"/>
      <c r="AN12" s="104"/>
      <c r="AO12" s="103"/>
      <c r="AP12" s="103"/>
    </row>
    <row r="13" spans="1:43" ht="27" customHeight="1" x14ac:dyDescent="0.2">
      <c r="A13" s="39" t="s">
        <v>13</v>
      </c>
      <c r="B13" s="27" t="s">
        <v>225</v>
      </c>
      <c r="C13" s="101" t="s">
        <v>226</v>
      </c>
      <c r="D13" s="29">
        <f t="shared" si="0"/>
        <v>27</v>
      </c>
      <c r="E13" s="18">
        <f t="shared" si="1"/>
        <v>2</v>
      </c>
      <c r="F13" s="39" t="s">
        <v>76</v>
      </c>
      <c r="G13" s="39"/>
      <c r="H13" s="39"/>
      <c r="I13" s="39"/>
      <c r="J13" s="39"/>
      <c r="K13" s="39"/>
      <c r="L13" s="39"/>
      <c r="M13" s="103"/>
      <c r="N13" s="103"/>
      <c r="O13" s="103"/>
      <c r="P13" s="103"/>
      <c r="Q13" s="103"/>
      <c r="R13" s="103"/>
      <c r="S13" s="39">
        <v>9</v>
      </c>
      <c r="T13" s="39"/>
      <c r="U13" s="39"/>
      <c r="V13" s="39">
        <v>18</v>
      </c>
      <c r="W13" s="39" t="s">
        <v>76</v>
      </c>
      <c r="X13" s="39">
        <v>2</v>
      </c>
      <c r="Y13" s="103"/>
      <c r="Z13" s="103"/>
      <c r="AA13" s="103"/>
      <c r="AB13" s="103"/>
      <c r="AC13" s="103"/>
      <c r="AD13" s="103"/>
      <c r="AE13" s="39"/>
      <c r="AF13" s="39"/>
      <c r="AG13" s="39"/>
      <c r="AH13" s="39"/>
      <c r="AI13" s="39"/>
      <c r="AJ13" s="39"/>
      <c r="AK13" s="104"/>
      <c r="AL13" s="104"/>
      <c r="AM13" s="104"/>
      <c r="AN13" s="104"/>
      <c r="AO13" s="103"/>
      <c r="AP13" s="103"/>
    </row>
    <row r="14" spans="1:43" s="56" customFormat="1" ht="20.149999999999999" customHeight="1" x14ac:dyDescent="0.2">
      <c r="A14" s="40" t="s">
        <v>14</v>
      </c>
      <c r="B14" s="27" t="s">
        <v>419</v>
      </c>
      <c r="C14" s="101" t="s">
        <v>420</v>
      </c>
      <c r="D14" s="29">
        <f t="shared" si="0"/>
        <v>27</v>
      </c>
      <c r="E14" s="18">
        <f t="shared" si="1"/>
        <v>2</v>
      </c>
      <c r="F14" s="39" t="s">
        <v>85</v>
      </c>
      <c r="G14" s="39"/>
      <c r="H14" s="39"/>
      <c r="I14" s="39"/>
      <c r="J14" s="39"/>
      <c r="K14" s="39"/>
      <c r="L14" s="39"/>
      <c r="M14" s="103"/>
      <c r="N14" s="103"/>
      <c r="O14" s="103"/>
      <c r="P14" s="103"/>
      <c r="Q14" s="103"/>
      <c r="R14" s="103"/>
      <c r="S14" s="39"/>
      <c r="T14" s="39">
        <v>9</v>
      </c>
      <c r="U14" s="39"/>
      <c r="V14" s="39">
        <v>18</v>
      </c>
      <c r="W14" s="39" t="s">
        <v>85</v>
      </c>
      <c r="X14" s="39">
        <v>2</v>
      </c>
      <c r="Y14" s="103"/>
      <c r="Z14" s="103"/>
      <c r="AA14" s="103"/>
      <c r="AB14" s="103"/>
      <c r="AC14" s="103"/>
      <c r="AD14" s="103"/>
      <c r="AE14" s="39"/>
      <c r="AF14" s="39"/>
      <c r="AG14" s="39"/>
      <c r="AH14" s="39"/>
      <c r="AI14" s="39"/>
      <c r="AJ14" s="39"/>
      <c r="AK14" s="104"/>
      <c r="AL14" s="104"/>
      <c r="AM14" s="104"/>
      <c r="AN14" s="104"/>
      <c r="AO14" s="103"/>
      <c r="AP14" s="103"/>
    </row>
    <row r="15" spans="1:43" ht="20.149999999999999" customHeight="1" x14ac:dyDescent="0.2">
      <c r="A15" s="39" t="s">
        <v>15</v>
      </c>
      <c r="B15" s="27" t="s">
        <v>421</v>
      </c>
      <c r="C15" s="101" t="s">
        <v>80</v>
      </c>
      <c r="D15" s="29">
        <f t="shared" si="0"/>
        <v>18</v>
      </c>
      <c r="E15" s="18">
        <f t="shared" si="1"/>
        <v>2</v>
      </c>
      <c r="F15" s="39" t="s">
        <v>75</v>
      </c>
      <c r="G15" s="39"/>
      <c r="H15" s="39"/>
      <c r="I15" s="39"/>
      <c r="J15" s="39"/>
      <c r="K15" s="39"/>
      <c r="L15" s="39"/>
      <c r="M15" s="103"/>
      <c r="N15" s="103"/>
      <c r="O15" s="103"/>
      <c r="P15" s="103"/>
      <c r="Q15" s="103"/>
      <c r="R15" s="103"/>
      <c r="S15" s="39"/>
      <c r="T15" s="39"/>
      <c r="U15" s="39"/>
      <c r="V15" s="39">
        <v>18</v>
      </c>
      <c r="W15" s="39" t="s">
        <v>75</v>
      </c>
      <c r="X15" s="39">
        <v>2</v>
      </c>
      <c r="Y15" s="103"/>
      <c r="Z15" s="103"/>
      <c r="AA15" s="103"/>
      <c r="AB15" s="103"/>
      <c r="AC15" s="103"/>
      <c r="AD15" s="103"/>
      <c r="AE15" s="39"/>
      <c r="AF15" s="39"/>
      <c r="AG15" s="39"/>
      <c r="AH15" s="39"/>
      <c r="AI15" s="39"/>
      <c r="AJ15" s="39"/>
      <c r="AK15" s="104"/>
      <c r="AL15" s="104"/>
      <c r="AM15" s="104"/>
      <c r="AN15" s="104"/>
      <c r="AO15" s="103"/>
      <c r="AP15" s="103"/>
    </row>
    <row r="16" spans="1:43" ht="23.25" customHeight="1" x14ac:dyDescent="0.2">
      <c r="A16" s="39" t="s">
        <v>16</v>
      </c>
      <c r="B16" s="27" t="s">
        <v>229</v>
      </c>
      <c r="C16" s="101" t="s">
        <v>230</v>
      </c>
      <c r="D16" s="29">
        <f t="shared" si="0"/>
        <v>18</v>
      </c>
      <c r="E16" s="18">
        <f t="shared" si="1"/>
        <v>2</v>
      </c>
      <c r="F16" s="39" t="s">
        <v>85</v>
      </c>
      <c r="G16" s="39"/>
      <c r="H16" s="39"/>
      <c r="I16" s="39"/>
      <c r="J16" s="39"/>
      <c r="K16" s="39"/>
      <c r="L16" s="39"/>
      <c r="M16" s="103"/>
      <c r="N16" s="103"/>
      <c r="O16" s="103"/>
      <c r="P16" s="103"/>
      <c r="Q16" s="103"/>
      <c r="R16" s="103"/>
      <c r="S16" s="39">
        <v>9</v>
      </c>
      <c r="T16" s="39"/>
      <c r="U16" s="39"/>
      <c r="V16" s="39">
        <v>9</v>
      </c>
      <c r="W16" s="39" t="s">
        <v>85</v>
      </c>
      <c r="X16" s="39">
        <v>2</v>
      </c>
      <c r="Y16" s="103"/>
      <c r="Z16" s="103"/>
      <c r="AA16" s="103"/>
      <c r="AB16" s="103"/>
      <c r="AC16" s="103"/>
      <c r="AD16" s="103"/>
      <c r="AE16" s="39"/>
      <c r="AF16" s="39"/>
      <c r="AG16" s="39"/>
      <c r="AH16" s="39"/>
      <c r="AI16" s="39"/>
      <c r="AJ16" s="39"/>
      <c r="AK16" s="104"/>
      <c r="AL16" s="104"/>
      <c r="AM16" s="104"/>
      <c r="AN16" s="104"/>
      <c r="AO16" s="103"/>
      <c r="AP16" s="103"/>
    </row>
    <row r="17" spans="1:42" ht="27.75" customHeight="1" x14ac:dyDescent="0.2">
      <c r="A17" s="39" t="s">
        <v>17</v>
      </c>
      <c r="B17" s="27" t="s">
        <v>422</v>
      </c>
      <c r="C17" s="101" t="s">
        <v>423</v>
      </c>
      <c r="D17" s="29">
        <f t="shared" si="0"/>
        <v>18</v>
      </c>
      <c r="E17" s="18">
        <f t="shared" si="1"/>
        <v>2</v>
      </c>
      <c r="F17" s="39" t="s">
        <v>85</v>
      </c>
      <c r="G17" s="39"/>
      <c r="H17" s="39"/>
      <c r="I17" s="39"/>
      <c r="J17" s="39"/>
      <c r="K17" s="39"/>
      <c r="L17" s="39"/>
      <c r="M17" s="103"/>
      <c r="N17" s="103"/>
      <c r="O17" s="103"/>
      <c r="P17" s="103"/>
      <c r="Q17" s="103"/>
      <c r="R17" s="103"/>
      <c r="S17" s="39">
        <v>9</v>
      </c>
      <c r="T17" s="39"/>
      <c r="U17" s="39"/>
      <c r="V17" s="39">
        <v>9</v>
      </c>
      <c r="W17" s="39" t="s">
        <v>85</v>
      </c>
      <c r="X17" s="39">
        <v>2</v>
      </c>
      <c r="Y17" s="103"/>
      <c r="Z17" s="103"/>
      <c r="AA17" s="103"/>
      <c r="AB17" s="103"/>
      <c r="AC17" s="103"/>
      <c r="AD17" s="103"/>
      <c r="AE17" s="39"/>
      <c r="AF17" s="39"/>
      <c r="AG17" s="39"/>
      <c r="AH17" s="39"/>
      <c r="AI17" s="39"/>
      <c r="AJ17" s="39"/>
      <c r="AK17" s="104"/>
      <c r="AL17" s="104"/>
      <c r="AM17" s="104"/>
      <c r="AN17" s="104"/>
      <c r="AO17" s="103"/>
      <c r="AP17" s="103"/>
    </row>
    <row r="18" spans="1:42" ht="20.149999999999999" customHeight="1" x14ac:dyDescent="0.2">
      <c r="A18" s="39" t="s">
        <v>18</v>
      </c>
      <c r="B18" s="32" t="s">
        <v>424</v>
      </c>
      <c r="C18" s="32" t="s">
        <v>79</v>
      </c>
      <c r="D18" s="29">
        <f t="shared" si="0"/>
        <v>18</v>
      </c>
      <c r="E18" s="18">
        <f t="shared" si="1"/>
        <v>2</v>
      </c>
      <c r="F18" s="39" t="s">
        <v>75</v>
      </c>
      <c r="G18" s="40"/>
      <c r="H18" s="40"/>
      <c r="I18" s="40"/>
      <c r="J18" s="40"/>
      <c r="K18" s="40"/>
      <c r="L18" s="40"/>
      <c r="M18" s="198"/>
      <c r="N18" s="198"/>
      <c r="O18" s="198"/>
      <c r="P18" s="198"/>
      <c r="Q18" s="198"/>
      <c r="R18" s="198"/>
      <c r="S18" s="40"/>
      <c r="T18" s="40"/>
      <c r="U18" s="40"/>
      <c r="V18" s="40"/>
      <c r="W18" s="40"/>
      <c r="X18" s="40"/>
      <c r="Y18" s="198"/>
      <c r="Z18" s="198"/>
      <c r="AA18" s="198"/>
      <c r="AB18" s="198">
        <v>18</v>
      </c>
      <c r="AC18" s="198" t="s">
        <v>75</v>
      </c>
      <c r="AD18" s="198">
        <v>2</v>
      </c>
      <c r="AE18" s="40"/>
      <c r="AF18" s="40"/>
      <c r="AG18" s="40"/>
      <c r="AH18" s="40"/>
      <c r="AI18" s="40"/>
      <c r="AJ18" s="40"/>
      <c r="AK18" s="198"/>
      <c r="AL18" s="198"/>
      <c r="AM18" s="198"/>
      <c r="AN18" s="198"/>
      <c r="AO18" s="198"/>
      <c r="AP18" s="198"/>
    </row>
    <row r="19" spans="1:42" ht="20.149999999999999" customHeight="1" x14ac:dyDescent="0.2">
      <c r="A19" s="39" t="s">
        <v>19</v>
      </c>
      <c r="B19" s="27" t="s">
        <v>425</v>
      </c>
      <c r="C19" s="101" t="s">
        <v>426</v>
      </c>
      <c r="D19" s="29">
        <f t="shared" si="0"/>
        <v>18</v>
      </c>
      <c r="E19" s="18">
        <f t="shared" si="1"/>
        <v>2</v>
      </c>
      <c r="F19" s="39" t="s">
        <v>76</v>
      </c>
      <c r="G19" s="39"/>
      <c r="H19" s="39"/>
      <c r="I19" s="39"/>
      <c r="J19" s="39"/>
      <c r="K19" s="39"/>
      <c r="L19" s="39"/>
      <c r="M19" s="103"/>
      <c r="N19" s="103"/>
      <c r="O19" s="103"/>
      <c r="P19" s="103"/>
      <c r="Q19" s="103"/>
      <c r="R19" s="103"/>
      <c r="S19" s="39"/>
      <c r="T19" s="39"/>
      <c r="U19" s="39"/>
      <c r="V19" s="39"/>
      <c r="W19" s="39"/>
      <c r="X19" s="39"/>
      <c r="Y19" s="103">
        <v>9</v>
      </c>
      <c r="Z19" s="103">
        <v>9</v>
      </c>
      <c r="AA19" s="105"/>
      <c r="AB19" s="103"/>
      <c r="AC19" s="103" t="s">
        <v>76</v>
      </c>
      <c r="AD19" s="103">
        <v>2</v>
      </c>
      <c r="AE19" s="39"/>
      <c r="AF19" s="39"/>
      <c r="AG19" s="39"/>
      <c r="AH19" s="39"/>
      <c r="AI19" s="39"/>
      <c r="AJ19" s="39"/>
      <c r="AK19" s="104"/>
      <c r="AL19" s="104"/>
      <c r="AM19" s="104"/>
      <c r="AN19" s="104"/>
      <c r="AO19" s="103"/>
      <c r="AP19" s="103"/>
    </row>
    <row r="20" spans="1:42" ht="20.149999999999999" customHeight="1" x14ac:dyDescent="0.2">
      <c r="A20" s="39" t="s">
        <v>20</v>
      </c>
      <c r="B20" s="27" t="s">
        <v>427</v>
      </c>
      <c r="C20" s="101" t="s">
        <v>428</v>
      </c>
      <c r="D20" s="29">
        <f t="shared" si="0"/>
        <v>18</v>
      </c>
      <c r="E20" s="18">
        <f t="shared" si="1"/>
        <v>2</v>
      </c>
      <c r="F20" s="39" t="s">
        <v>75</v>
      </c>
      <c r="G20" s="39"/>
      <c r="H20" s="39"/>
      <c r="I20" s="39"/>
      <c r="J20" s="39"/>
      <c r="K20" s="39"/>
      <c r="L20" s="39"/>
      <c r="M20" s="103"/>
      <c r="N20" s="103"/>
      <c r="O20" s="103"/>
      <c r="P20" s="103"/>
      <c r="Q20" s="103"/>
      <c r="R20" s="103"/>
      <c r="S20" s="39"/>
      <c r="T20" s="39"/>
      <c r="U20" s="39"/>
      <c r="V20" s="39"/>
      <c r="W20" s="39"/>
      <c r="X20" s="39"/>
      <c r="Y20" s="103"/>
      <c r="Z20" s="103"/>
      <c r="AA20" s="103"/>
      <c r="AB20" s="103">
        <v>18</v>
      </c>
      <c r="AC20" s="103" t="s">
        <v>75</v>
      </c>
      <c r="AD20" s="103">
        <v>2</v>
      </c>
      <c r="AE20" s="39"/>
      <c r="AF20" s="39"/>
      <c r="AG20" s="39"/>
      <c r="AH20" s="39"/>
      <c r="AI20" s="39"/>
      <c r="AJ20" s="39"/>
      <c r="AK20" s="104"/>
      <c r="AL20" s="104"/>
      <c r="AM20" s="104"/>
      <c r="AN20" s="104"/>
      <c r="AO20" s="103"/>
      <c r="AP20" s="103"/>
    </row>
    <row r="21" spans="1:42" ht="26.15" customHeight="1" x14ac:dyDescent="0.2">
      <c r="A21" s="39" t="s">
        <v>21</v>
      </c>
      <c r="B21" s="27" t="s">
        <v>273</v>
      </c>
      <c r="C21" s="101" t="s">
        <v>81</v>
      </c>
      <c r="D21" s="29">
        <f t="shared" si="0"/>
        <v>18</v>
      </c>
      <c r="E21" s="18">
        <f t="shared" si="1"/>
        <v>2</v>
      </c>
      <c r="F21" s="39" t="s">
        <v>85</v>
      </c>
      <c r="G21" s="39"/>
      <c r="H21" s="39"/>
      <c r="I21" s="39"/>
      <c r="J21" s="39"/>
      <c r="K21" s="39"/>
      <c r="L21" s="39"/>
      <c r="M21" s="103"/>
      <c r="N21" s="103"/>
      <c r="O21" s="103"/>
      <c r="P21" s="103"/>
      <c r="Q21" s="103"/>
      <c r="R21" s="103"/>
      <c r="S21" s="39"/>
      <c r="T21" s="39"/>
      <c r="U21" s="39"/>
      <c r="V21" s="39"/>
      <c r="W21" s="39"/>
      <c r="X21" s="39"/>
      <c r="Y21" s="103">
        <v>9</v>
      </c>
      <c r="Z21" s="103">
        <v>9</v>
      </c>
      <c r="AA21" s="103"/>
      <c r="AB21" s="103"/>
      <c r="AC21" s="103" t="s">
        <v>85</v>
      </c>
      <c r="AD21" s="103">
        <v>2</v>
      </c>
      <c r="AE21" s="39"/>
      <c r="AF21" s="39"/>
      <c r="AG21" s="39"/>
      <c r="AH21" s="39"/>
      <c r="AI21" s="39"/>
      <c r="AJ21" s="39"/>
      <c r="AK21" s="104"/>
      <c r="AL21" s="104"/>
      <c r="AM21" s="104"/>
      <c r="AN21" s="104"/>
      <c r="AO21" s="103"/>
      <c r="AP21" s="103"/>
    </row>
    <row r="22" spans="1:42" ht="20.149999999999999" customHeight="1" x14ac:dyDescent="0.2">
      <c r="A22" s="39" t="s">
        <v>22</v>
      </c>
      <c r="B22" s="27" t="s">
        <v>429</v>
      </c>
      <c r="C22" s="101" t="s">
        <v>430</v>
      </c>
      <c r="D22" s="29">
        <f t="shared" si="0"/>
        <v>27</v>
      </c>
      <c r="E22" s="18">
        <f t="shared" si="1"/>
        <v>3</v>
      </c>
      <c r="F22" s="39" t="s">
        <v>76</v>
      </c>
      <c r="G22" s="39"/>
      <c r="H22" s="39"/>
      <c r="I22" s="39"/>
      <c r="J22" s="39"/>
      <c r="K22" s="39"/>
      <c r="L22" s="39"/>
      <c r="M22" s="103"/>
      <c r="N22" s="103"/>
      <c r="O22" s="103"/>
      <c r="P22" s="103"/>
      <c r="Q22" s="103"/>
      <c r="R22" s="103"/>
      <c r="S22" s="39"/>
      <c r="T22" s="39"/>
      <c r="U22" s="39"/>
      <c r="V22" s="39"/>
      <c r="W22" s="39"/>
      <c r="X22" s="39"/>
      <c r="Y22" s="103">
        <v>9</v>
      </c>
      <c r="Z22" s="103"/>
      <c r="AA22" s="103"/>
      <c r="AB22" s="103">
        <v>18</v>
      </c>
      <c r="AC22" s="103" t="s">
        <v>76</v>
      </c>
      <c r="AD22" s="103">
        <v>3</v>
      </c>
      <c r="AE22" s="39"/>
      <c r="AF22" s="39"/>
      <c r="AG22" s="39"/>
      <c r="AH22" s="39"/>
      <c r="AI22" s="39"/>
      <c r="AJ22" s="39"/>
      <c r="AK22" s="104"/>
      <c r="AL22" s="104"/>
      <c r="AM22" s="104"/>
      <c r="AN22" s="104"/>
      <c r="AO22" s="103"/>
      <c r="AP22" s="103"/>
    </row>
    <row r="23" spans="1:42" ht="20.149999999999999" customHeight="1" x14ac:dyDescent="0.2">
      <c r="A23" s="39" t="s">
        <v>23</v>
      </c>
      <c r="B23" s="27" t="s">
        <v>431</v>
      </c>
      <c r="C23" s="101" t="s">
        <v>432</v>
      </c>
      <c r="D23" s="29">
        <f t="shared" si="0"/>
        <v>18</v>
      </c>
      <c r="E23" s="18">
        <f t="shared" si="1"/>
        <v>2</v>
      </c>
      <c r="F23" s="39" t="s">
        <v>75</v>
      </c>
      <c r="G23" s="39"/>
      <c r="H23" s="39"/>
      <c r="I23" s="39"/>
      <c r="J23" s="39"/>
      <c r="K23" s="39"/>
      <c r="L23" s="39"/>
      <c r="M23" s="103"/>
      <c r="N23" s="103"/>
      <c r="O23" s="103"/>
      <c r="P23" s="103"/>
      <c r="Q23" s="103"/>
      <c r="R23" s="103"/>
      <c r="S23" s="39"/>
      <c r="T23" s="39"/>
      <c r="U23" s="39"/>
      <c r="V23" s="39"/>
      <c r="W23" s="39"/>
      <c r="X23" s="39"/>
      <c r="Y23" s="103"/>
      <c r="Z23" s="103"/>
      <c r="AA23" s="103"/>
      <c r="AB23" s="103">
        <v>18</v>
      </c>
      <c r="AC23" s="103" t="s">
        <v>75</v>
      </c>
      <c r="AD23" s="103">
        <v>2</v>
      </c>
      <c r="AE23" s="39"/>
      <c r="AF23" s="39"/>
      <c r="AG23" s="39"/>
      <c r="AH23" s="39"/>
      <c r="AI23" s="39"/>
      <c r="AJ23" s="39"/>
      <c r="AK23" s="104"/>
      <c r="AL23" s="104"/>
      <c r="AM23" s="104"/>
      <c r="AN23" s="104"/>
      <c r="AO23" s="103"/>
      <c r="AP23" s="103"/>
    </row>
    <row r="24" spans="1:42" ht="20.149999999999999" customHeight="1" x14ac:dyDescent="0.2">
      <c r="A24" s="39" t="s">
        <v>24</v>
      </c>
      <c r="B24" s="32" t="s">
        <v>433</v>
      </c>
      <c r="C24" s="32" t="s">
        <v>434</v>
      </c>
      <c r="D24" s="29">
        <f t="shared" si="0"/>
        <v>18</v>
      </c>
      <c r="E24" s="18">
        <f t="shared" si="1"/>
        <v>2</v>
      </c>
      <c r="F24" s="39" t="s">
        <v>75</v>
      </c>
      <c r="G24" s="40"/>
      <c r="H24" s="40"/>
      <c r="I24" s="40"/>
      <c r="J24" s="40"/>
      <c r="K24" s="40"/>
      <c r="L24" s="40"/>
      <c r="M24" s="198"/>
      <c r="N24" s="198"/>
      <c r="O24" s="198"/>
      <c r="P24" s="198"/>
      <c r="Q24" s="198"/>
      <c r="R24" s="198"/>
      <c r="S24" s="40"/>
      <c r="T24" s="40"/>
      <c r="U24" s="40"/>
      <c r="V24" s="40"/>
      <c r="W24" s="40"/>
      <c r="X24" s="40"/>
      <c r="Y24" s="198"/>
      <c r="Z24" s="198"/>
      <c r="AA24" s="198"/>
      <c r="AB24" s="103">
        <v>18</v>
      </c>
      <c r="AC24" s="198" t="s">
        <v>75</v>
      </c>
      <c r="AD24" s="198">
        <v>2</v>
      </c>
      <c r="AE24" s="40"/>
      <c r="AF24" s="40"/>
      <c r="AG24" s="40"/>
      <c r="AH24" s="40"/>
      <c r="AI24" s="40"/>
      <c r="AJ24" s="40"/>
      <c r="AK24" s="198"/>
      <c r="AL24" s="198"/>
      <c r="AM24" s="198"/>
      <c r="AN24" s="198"/>
      <c r="AO24" s="198"/>
      <c r="AP24" s="198"/>
    </row>
    <row r="25" spans="1:42" ht="20.149999999999999" customHeight="1" x14ac:dyDescent="0.2">
      <c r="A25" s="39" t="s">
        <v>25</v>
      </c>
      <c r="B25" s="27" t="s">
        <v>272</v>
      </c>
      <c r="C25" s="101" t="s">
        <v>435</v>
      </c>
      <c r="D25" s="29">
        <f t="shared" si="0"/>
        <v>27</v>
      </c>
      <c r="E25" s="18">
        <f t="shared" si="1"/>
        <v>2</v>
      </c>
      <c r="F25" s="39" t="s">
        <v>76</v>
      </c>
      <c r="G25" s="39"/>
      <c r="H25" s="39"/>
      <c r="I25" s="39"/>
      <c r="J25" s="39"/>
      <c r="K25" s="39"/>
      <c r="L25" s="39"/>
      <c r="M25" s="103"/>
      <c r="N25" s="103"/>
      <c r="O25" s="103"/>
      <c r="P25" s="103"/>
      <c r="Q25" s="103"/>
      <c r="R25" s="103"/>
      <c r="S25" s="39"/>
      <c r="T25" s="39"/>
      <c r="U25" s="39"/>
      <c r="V25" s="39"/>
      <c r="W25" s="39"/>
      <c r="X25" s="39"/>
      <c r="Y25" s="103">
        <v>9</v>
      </c>
      <c r="Z25" s="103">
        <v>18</v>
      </c>
      <c r="AA25" s="103"/>
      <c r="AB25" s="103"/>
      <c r="AC25" s="103" t="s">
        <v>76</v>
      </c>
      <c r="AD25" s="103">
        <v>2</v>
      </c>
      <c r="AE25" s="39"/>
      <c r="AF25" s="39"/>
      <c r="AG25" s="39"/>
      <c r="AH25" s="39"/>
      <c r="AI25" s="39"/>
      <c r="AJ25" s="39"/>
      <c r="AK25" s="104"/>
      <c r="AL25" s="104"/>
      <c r="AM25" s="104"/>
      <c r="AN25" s="104"/>
      <c r="AO25" s="103"/>
      <c r="AP25" s="103"/>
    </row>
    <row r="26" spans="1:42" s="380" customFormat="1" ht="20.149999999999999" customHeight="1" x14ac:dyDescent="0.25">
      <c r="A26" s="39" t="s">
        <v>26</v>
      </c>
      <c r="B26" s="375" t="s">
        <v>625</v>
      </c>
      <c r="C26" s="376" t="s">
        <v>595</v>
      </c>
      <c r="D26" s="29">
        <f t="shared" si="0"/>
        <v>18</v>
      </c>
      <c r="E26" s="195">
        <v>2</v>
      </c>
      <c r="F26" s="195" t="s">
        <v>75</v>
      </c>
      <c r="G26" s="195"/>
      <c r="H26" s="195"/>
      <c r="I26" s="195"/>
      <c r="J26" s="195"/>
      <c r="K26" s="195"/>
      <c r="L26" s="195"/>
      <c r="M26" s="197"/>
      <c r="N26" s="197"/>
      <c r="O26" s="197"/>
      <c r="P26" s="197"/>
      <c r="Q26" s="197"/>
      <c r="R26" s="197"/>
      <c r="S26" s="195"/>
      <c r="T26" s="195"/>
      <c r="U26" s="195"/>
      <c r="V26" s="195"/>
      <c r="W26" s="195"/>
      <c r="X26" s="195"/>
      <c r="Y26" s="197"/>
      <c r="Z26" s="197"/>
      <c r="AA26" s="197"/>
      <c r="AB26" s="197">
        <v>18</v>
      </c>
      <c r="AC26" s="197" t="s">
        <v>75</v>
      </c>
      <c r="AD26" s="197">
        <v>2</v>
      </c>
      <c r="AE26" s="377"/>
      <c r="AF26" s="377"/>
      <c r="AG26" s="377"/>
      <c r="AH26" s="377"/>
      <c r="AI26" s="377"/>
      <c r="AJ26" s="377"/>
      <c r="AK26" s="378"/>
      <c r="AL26" s="378"/>
      <c r="AM26" s="378"/>
      <c r="AN26" s="378"/>
      <c r="AO26" s="379"/>
      <c r="AP26" s="379"/>
    </row>
    <row r="27" spans="1:42" ht="26.15" customHeight="1" x14ac:dyDescent="0.2">
      <c r="A27" s="39" t="s">
        <v>27</v>
      </c>
      <c r="B27" s="32" t="s">
        <v>231</v>
      </c>
      <c r="C27" s="101" t="s">
        <v>82</v>
      </c>
      <c r="D27" s="29">
        <f t="shared" si="0"/>
        <v>27</v>
      </c>
      <c r="E27" s="18">
        <f t="shared" si="1"/>
        <v>3</v>
      </c>
      <c r="F27" s="39" t="s">
        <v>86</v>
      </c>
      <c r="G27" s="40"/>
      <c r="H27" s="40"/>
      <c r="I27" s="40"/>
      <c r="J27" s="40"/>
      <c r="K27" s="40"/>
      <c r="L27" s="40"/>
      <c r="M27" s="198"/>
      <c r="N27" s="198"/>
      <c r="O27" s="198"/>
      <c r="P27" s="198"/>
      <c r="Q27" s="198"/>
      <c r="R27" s="198"/>
      <c r="S27" s="40"/>
      <c r="T27" s="40"/>
      <c r="U27" s="40"/>
      <c r="V27" s="40"/>
      <c r="W27" s="40"/>
      <c r="X27" s="40"/>
      <c r="Y27" s="198"/>
      <c r="Z27" s="198"/>
      <c r="AA27" s="198"/>
      <c r="AB27" s="198"/>
      <c r="AC27" s="198"/>
      <c r="AD27" s="198"/>
      <c r="AE27" s="40">
        <v>9</v>
      </c>
      <c r="AF27" s="40"/>
      <c r="AG27" s="40"/>
      <c r="AH27" s="40">
        <v>18</v>
      </c>
      <c r="AI27" s="40" t="s">
        <v>86</v>
      </c>
      <c r="AJ27" s="40">
        <v>3</v>
      </c>
      <c r="AK27" s="106"/>
      <c r="AL27" s="106"/>
      <c r="AM27" s="106"/>
      <c r="AN27" s="106"/>
      <c r="AO27" s="198"/>
      <c r="AP27" s="198"/>
    </row>
    <row r="28" spans="1:42" ht="20.149999999999999" customHeight="1" x14ac:dyDescent="0.2">
      <c r="A28" s="39" t="s">
        <v>28</v>
      </c>
      <c r="B28" s="32" t="s">
        <v>436</v>
      </c>
      <c r="C28" s="32" t="s">
        <v>437</v>
      </c>
      <c r="D28" s="29">
        <f t="shared" si="0"/>
        <v>36</v>
      </c>
      <c r="E28" s="18">
        <f t="shared" si="1"/>
        <v>4</v>
      </c>
      <c r="F28" s="39" t="s">
        <v>438</v>
      </c>
      <c r="G28" s="40"/>
      <c r="H28" s="40"/>
      <c r="I28" s="40"/>
      <c r="J28" s="40"/>
      <c r="K28" s="40"/>
      <c r="L28" s="40"/>
      <c r="M28" s="198"/>
      <c r="N28" s="198"/>
      <c r="O28" s="198"/>
      <c r="P28" s="198"/>
      <c r="Q28" s="198"/>
      <c r="R28" s="198"/>
      <c r="S28" s="40"/>
      <c r="T28" s="40"/>
      <c r="U28" s="40"/>
      <c r="V28" s="40"/>
      <c r="W28" s="40"/>
      <c r="X28" s="40"/>
      <c r="Y28" s="198"/>
      <c r="Z28" s="198"/>
      <c r="AA28" s="198"/>
      <c r="AB28" s="198"/>
      <c r="AC28" s="198"/>
      <c r="AD28" s="198"/>
      <c r="AE28" s="40">
        <v>9</v>
      </c>
      <c r="AF28" s="40">
        <v>18</v>
      </c>
      <c r="AG28" s="40"/>
      <c r="AH28" s="40">
        <v>9</v>
      </c>
      <c r="AI28" s="40" t="s">
        <v>438</v>
      </c>
      <c r="AJ28" s="40">
        <v>4</v>
      </c>
      <c r="AK28" s="198"/>
      <c r="AL28" s="198"/>
      <c r="AM28" s="198"/>
      <c r="AN28" s="198"/>
      <c r="AO28" s="198"/>
      <c r="AP28" s="198"/>
    </row>
    <row r="29" spans="1:42" ht="26.15" customHeight="1" x14ac:dyDescent="0.2">
      <c r="A29" s="39" t="s">
        <v>29</v>
      </c>
      <c r="B29" s="27" t="s">
        <v>439</v>
      </c>
      <c r="C29" s="101" t="s">
        <v>440</v>
      </c>
      <c r="D29" s="29">
        <f t="shared" si="0"/>
        <v>18</v>
      </c>
      <c r="E29" s="18">
        <f t="shared" si="1"/>
        <v>2</v>
      </c>
      <c r="F29" s="39" t="s">
        <v>75</v>
      </c>
      <c r="G29" s="39"/>
      <c r="H29" s="39"/>
      <c r="I29" s="39"/>
      <c r="J29" s="39"/>
      <c r="K29" s="39"/>
      <c r="L29" s="39"/>
      <c r="M29" s="103"/>
      <c r="N29" s="103"/>
      <c r="O29" s="103"/>
      <c r="P29" s="103"/>
      <c r="Q29" s="103"/>
      <c r="R29" s="103"/>
      <c r="S29" s="39"/>
      <c r="T29" s="39"/>
      <c r="U29" s="39"/>
      <c r="V29" s="39"/>
      <c r="W29" s="39"/>
      <c r="X29" s="39"/>
      <c r="Y29" s="103"/>
      <c r="Z29" s="103"/>
      <c r="AA29" s="103"/>
      <c r="AB29" s="103"/>
      <c r="AC29" s="103"/>
      <c r="AD29" s="103"/>
      <c r="AE29" s="39"/>
      <c r="AF29" s="39"/>
      <c r="AG29" s="39"/>
      <c r="AH29" s="39">
        <v>18</v>
      </c>
      <c r="AI29" s="39" t="s">
        <v>75</v>
      </c>
      <c r="AJ29" s="39">
        <v>2</v>
      </c>
      <c r="AK29" s="104"/>
      <c r="AL29" s="104"/>
      <c r="AM29" s="104"/>
      <c r="AN29" s="104"/>
      <c r="AO29" s="103"/>
      <c r="AP29" s="103"/>
    </row>
    <row r="30" spans="1:42" ht="28.5" customHeight="1" x14ac:dyDescent="0.2">
      <c r="A30" s="39" t="s">
        <v>30</v>
      </c>
      <c r="B30" s="27" t="s">
        <v>232</v>
      </c>
      <c r="C30" s="101" t="s">
        <v>143</v>
      </c>
      <c r="D30" s="29">
        <f t="shared" si="0"/>
        <v>36</v>
      </c>
      <c r="E30" s="18">
        <f t="shared" si="1"/>
        <v>5</v>
      </c>
      <c r="F30" s="39" t="s">
        <v>438</v>
      </c>
      <c r="G30" s="39"/>
      <c r="H30" s="39"/>
      <c r="I30" s="39"/>
      <c r="J30" s="39"/>
      <c r="K30" s="39"/>
      <c r="L30" s="39"/>
      <c r="M30" s="103"/>
      <c r="N30" s="103"/>
      <c r="O30" s="103"/>
      <c r="P30" s="103"/>
      <c r="Q30" s="103"/>
      <c r="R30" s="103"/>
      <c r="S30" s="39"/>
      <c r="T30" s="39"/>
      <c r="U30" s="39"/>
      <c r="V30" s="39"/>
      <c r="W30" s="39"/>
      <c r="X30" s="39"/>
      <c r="Y30" s="103"/>
      <c r="Z30" s="103"/>
      <c r="AA30" s="103"/>
      <c r="AB30" s="103"/>
      <c r="AC30" s="103"/>
      <c r="AD30" s="103"/>
      <c r="AE30" s="39">
        <v>9</v>
      </c>
      <c r="AF30" s="39">
        <v>9</v>
      </c>
      <c r="AG30" s="39"/>
      <c r="AH30" s="39">
        <v>18</v>
      </c>
      <c r="AI30" s="39" t="s">
        <v>438</v>
      </c>
      <c r="AJ30" s="39">
        <v>5</v>
      </c>
      <c r="AK30" s="104"/>
      <c r="AL30" s="104"/>
      <c r="AM30" s="104"/>
      <c r="AN30" s="104"/>
      <c r="AO30" s="103"/>
      <c r="AP30" s="103"/>
    </row>
    <row r="31" spans="1:42" ht="20.149999999999999" customHeight="1" x14ac:dyDescent="0.2">
      <c r="A31" s="39" t="s">
        <v>31</v>
      </c>
      <c r="B31" s="27" t="s">
        <v>441</v>
      </c>
      <c r="C31" s="101" t="s">
        <v>442</v>
      </c>
      <c r="D31" s="29">
        <f t="shared" si="0"/>
        <v>18</v>
      </c>
      <c r="E31" s="18">
        <f t="shared" si="1"/>
        <v>3</v>
      </c>
      <c r="F31" s="39" t="s">
        <v>75</v>
      </c>
      <c r="G31" s="39"/>
      <c r="H31" s="39"/>
      <c r="I31" s="39"/>
      <c r="J31" s="39"/>
      <c r="K31" s="39"/>
      <c r="L31" s="39"/>
      <c r="M31" s="103"/>
      <c r="N31" s="103"/>
      <c r="O31" s="103"/>
      <c r="P31" s="103"/>
      <c r="Q31" s="103"/>
      <c r="R31" s="103"/>
      <c r="S31" s="39"/>
      <c r="T31" s="39"/>
      <c r="U31" s="39"/>
      <c r="V31" s="39"/>
      <c r="W31" s="39"/>
      <c r="X31" s="39"/>
      <c r="Y31" s="103"/>
      <c r="Z31" s="103"/>
      <c r="AA31" s="103"/>
      <c r="AB31" s="103"/>
      <c r="AC31" s="103"/>
      <c r="AD31" s="103"/>
      <c r="AE31" s="39"/>
      <c r="AF31" s="39"/>
      <c r="AG31" s="39"/>
      <c r="AH31" s="39">
        <v>18</v>
      </c>
      <c r="AI31" s="39" t="s">
        <v>75</v>
      </c>
      <c r="AJ31" s="39">
        <v>3</v>
      </c>
      <c r="AK31" s="104"/>
      <c r="AL31" s="107"/>
      <c r="AM31" s="107"/>
      <c r="AN31" s="104"/>
      <c r="AO31" s="103"/>
      <c r="AP31" s="103"/>
    </row>
    <row r="32" spans="1:42" ht="20.149999999999999" customHeight="1" x14ac:dyDescent="0.2">
      <c r="A32" s="39" t="s">
        <v>32</v>
      </c>
      <c r="B32" s="27" t="s">
        <v>233</v>
      </c>
      <c r="C32" s="101" t="s">
        <v>127</v>
      </c>
      <c r="D32" s="29">
        <f t="shared" si="0"/>
        <v>18</v>
      </c>
      <c r="E32" s="18">
        <f t="shared" si="1"/>
        <v>2</v>
      </c>
      <c r="F32" s="39" t="s">
        <v>75</v>
      </c>
      <c r="G32" s="39"/>
      <c r="H32" s="39"/>
      <c r="I32" s="39"/>
      <c r="J32" s="39"/>
      <c r="K32" s="39"/>
      <c r="L32" s="39"/>
      <c r="M32" s="103"/>
      <c r="N32" s="103"/>
      <c r="O32" s="103"/>
      <c r="P32" s="103"/>
      <c r="Q32" s="103"/>
      <c r="R32" s="103"/>
      <c r="S32" s="39"/>
      <c r="T32" s="39"/>
      <c r="U32" s="39"/>
      <c r="V32" s="39"/>
      <c r="W32" s="39"/>
      <c r="X32" s="39"/>
      <c r="Y32" s="103"/>
      <c r="Z32" s="103"/>
      <c r="AA32" s="103"/>
      <c r="AB32" s="103"/>
      <c r="AC32" s="103"/>
      <c r="AD32" s="103"/>
      <c r="AE32" s="39"/>
      <c r="AF32" s="39"/>
      <c r="AG32" s="39"/>
      <c r="AH32" s="39"/>
      <c r="AI32" s="39"/>
      <c r="AJ32" s="39"/>
      <c r="AK32" s="104"/>
      <c r="AL32" s="104"/>
      <c r="AM32" s="104"/>
      <c r="AN32" s="104">
        <v>18</v>
      </c>
      <c r="AO32" s="103" t="s">
        <v>75</v>
      </c>
      <c r="AP32" s="103">
        <v>2</v>
      </c>
    </row>
    <row r="33" spans="1:44" ht="20.149999999999999" customHeight="1" x14ac:dyDescent="0.2">
      <c r="A33" s="39" t="s">
        <v>295</v>
      </c>
      <c r="B33" s="27" t="s">
        <v>234</v>
      </c>
      <c r="C33" s="101" t="s">
        <v>84</v>
      </c>
      <c r="D33" s="29">
        <f t="shared" si="0"/>
        <v>27</v>
      </c>
      <c r="E33" s="18">
        <f t="shared" si="1"/>
        <v>5</v>
      </c>
      <c r="F33" s="39" t="s">
        <v>76</v>
      </c>
      <c r="G33" s="39"/>
      <c r="H33" s="39"/>
      <c r="I33" s="39"/>
      <c r="J33" s="39"/>
      <c r="K33" s="39"/>
      <c r="L33" s="39"/>
      <c r="M33" s="103"/>
      <c r="N33" s="103"/>
      <c r="O33" s="103"/>
      <c r="P33" s="103"/>
      <c r="Q33" s="103"/>
      <c r="R33" s="103"/>
      <c r="S33" s="39"/>
      <c r="T33" s="39"/>
      <c r="U33" s="39"/>
      <c r="V33" s="39"/>
      <c r="W33" s="39"/>
      <c r="X33" s="39"/>
      <c r="Y33" s="103"/>
      <c r="Z33" s="103"/>
      <c r="AA33" s="103"/>
      <c r="AB33" s="103"/>
      <c r="AC33" s="103"/>
      <c r="AD33" s="103"/>
      <c r="AE33" s="39"/>
      <c r="AF33" s="39"/>
      <c r="AG33" s="39"/>
      <c r="AH33" s="39"/>
      <c r="AI33" s="39"/>
      <c r="AJ33" s="39"/>
      <c r="AK33" s="104">
        <v>9</v>
      </c>
      <c r="AL33" s="104"/>
      <c r="AM33" s="104"/>
      <c r="AN33" s="104">
        <v>18</v>
      </c>
      <c r="AO33" s="103" t="s">
        <v>76</v>
      </c>
      <c r="AP33" s="103">
        <v>5</v>
      </c>
    </row>
    <row r="34" spans="1:44" ht="20.149999999999999" customHeight="1" x14ac:dyDescent="0.2">
      <c r="A34" s="39" t="s">
        <v>296</v>
      </c>
      <c r="B34" s="27" t="s">
        <v>443</v>
      </c>
      <c r="C34" s="102" t="s">
        <v>444</v>
      </c>
      <c r="D34" s="29">
        <f t="shared" si="0"/>
        <v>18</v>
      </c>
      <c r="E34" s="18">
        <f t="shared" si="1"/>
        <v>3</v>
      </c>
      <c r="F34" s="39" t="s">
        <v>75</v>
      </c>
      <c r="G34" s="39"/>
      <c r="H34" s="39"/>
      <c r="I34" s="39"/>
      <c r="J34" s="39"/>
      <c r="K34" s="39"/>
      <c r="L34" s="39"/>
      <c r="M34" s="103"/>
      <c r="N34" s="103"/>
      <c r="O34" s="103"/>
      <c r="P34" s="103"/>
      <c r="Q34" s="103"/>
      <c r="R34" s="103"/>
      <c r="S34" s="39"/>
      <c r="T34" s="39"/>
      <c r="U34" s="39"/>
      <c r="V34" s="39"/>
      <c r="W34" s="39"/>
      <c r="X34" s="39"/>
      <c r="Y34" s="103"/>
      <c r="Z34" s="103"/>
      <c r="AA34" s="103"/>
      <c r="AB34" s="103"/>
      <c r="AC34" s="103"/>
      <c r="AD34" s="103"/>
      <c r="AE34" s="39"/>
      <c r="AF34" s="39"/>
      <c r="AG34" s="39"/>
      <c r="AH34" s="39"/>
      <c r="AI34" s="39"/>
      <c r="AJ34" s="39"/>
      <c r="AK34" s="104"/>
      <c r="AL34" s="104"/>
      <c r="AM34" s="104"/>
      <c r="AN34" s="104">
        <v>18</v>
      </c>
      <c r="AO34" s="103" t="s">
        <v>75</v>
      </c>
      <c r="AP34" s="103">
        <v>3</v>
      </c>
    </row>
    <row r="35" spans="1:44" ht="20.149999999999999" customHeight="1" x14ac:dyDescent="0.2">
      <c r="A35" s="39" t="s">
        <v>298</v>
      </c>
      <c r="B35" s="27" t="s">
        <v>235</v>
      </c>
      <c r="C35" s="101" t="s">
        <v>61</v>
      </c>
      <c r="D35" s="29">
        <f t="shared" si="0"/>
        <v>18</v>
      </c>
      <c r="E35" s="18">
        <f t="shared" si="1"/>
        <v>2</v>
      </c>
      <c r="F35" s="39" t="s">
        <v>75</v>
      </c>
      <c r="G35" s="39"/>
      <c r="H35" s="39"/>
      <c r="I35" s="39"/>
      <c r="J35" s="39"/>
      <c r="K35" s="39"/>
      <c r="L35" s="39"/>
      <c r="M35" s="103"/>
      <c r="N35" s="103"/>
      <c r="O35" s="103"/>
      <c r="P35" s="103"/>
      <c r="Q35" s="103"/>
      <c r="R35" s="103"/>
      <c r="S35" s="39"/>
      <c r="T35" s="39"/>
      <c r="U35" s="39"/>
      <c r="V35" s="39"/>
      <c r="W35" s="39"/>
      <c r="X35" s="39"/>
      <c r="Y35" s="103"/>
      <c r="Z35" s="103"/>
      <c r="AA35" s="103"/>
      <c r="AB35" s="103"/>
      <c r="AC35" s="103"/>
      <c r="AD35" s="103"/>
      <c r="AE35" s="39"/>
      <c r="AF35" s="39"/>
      <c r="AG35" s="39"/>
      <c r="AH35" s="39"/>
      <c r="AI35" s="39"/>
      <c r="AJ35" s="39"/>
      <c r="AK35" s="104"/>
      <c r="AL35" s="104">
        <v>18</v>
      </c>
      <c r="AM35" s="104"/>
      <c r="AN35" s="104"/>
      <c r="AO35" s="103" t="s">
        <v>75</v>
      </c>
      <c r="AP35" s="103">
        <v>2</v>
      </c>
    </row>
    <row r="36" spans="1:44" ht="20.149999999999999" customHeight="1" x14ac:dyDescent="0.2">
      <c r="A36" s="39" t="s">
        <v>503</v>
      </c>
      <c r="B36" s="32" t="s">
        <v>236</v>
      </c>
      <c r="C36" s="32" t="s">
        <v>445</v>
      </c>
      <c r="D36" s="29">
        <f t="shared" si="0"/>
        <v>18</v>
      </c>
      <c r="E36" s="18">
        <f t="shared" si="1"/>
        <v>3</v>
      </c>
      <c r="F36" s="39" t="s">
        <v>75</v>
      </c>
      <c r="G36" s="40"/>
      <c r="H36" s="40"/>
      <c r="I36" s="40"/>
      <c r="J36" s="40"/>
      <c r="K36" s="40"/>
      <c r="L36" s="40"/>
      <c r="M36" s="198"/>
      <c r="N36" s="198"/>
      <c r="O36" s="198"/>
      <c r="P36" s="198"/>
      <c r="Q36" s="198"/>
      <c r="R36" s="198"/>
      <c r="S36" s="40"/>
      <c r="T36" s="40"/>
      <c r="U36" s="40"/>
      <c r="V36" s="40"/>
      <c r="W36" s="40"/>
      <c r="X36" s="40"/>
      <c r="Y36" s="198"/>
      <c r="Z36" s="198"/>
      <c r="AA36" s="198"/>
      <c r="AB36" s="198"/>
      <c r="AC36" s="198"/>
      <c r="AD36" s="198"/>
      <c r="AE36" s="40"/>
      <c r="AF36" s="40"/>
      <c r="AG36" s="40"/>
      <c r="AH36" s="40"/>
      <c r="AI36" s="40"/>
      <c r="AJ36" s="40"/>
      <c r="AK36" s="198"/>
      <c r="AL36" s="198"/>
      <c r="AM36" s="198"/>
      <c r="AN36" s="104">
        <v>18</v>
      </c>
      <c r="AO36" s="198" t="s">
        <v>75</v>
      </c>
      <c r="AP36" s="198">
        <v>3</v>
      </c>
    </row>
    <row r="37" spans="1:44" ht="20.149999999999999" customHeight="1" x14ac:dyDescent="0.25">
      <c r="A37" s="479" t="s">
        <v>306</v>
      </c>
      <c r="B37" s="479"/>
      <c r="C37" s="479"/>
      <c r="D37" s="480">
        <f>SUM(D6:D36)</f>
        <v>657</v>
      </c>
      <c r="E37" s="482">
        <f>SUM(E6:E36)</f>
        <v>81</v>
      </c>
      <c r="F37" s="482" t="s">
        <v>128</v>
      </c>
      <c r="G37" s="108">
        <f>SUM(G6:G36)</f>
        <v>9</v>
      </c>
      <c r="H37" s="108">
        <f>SUM(H6:H36)</f>
        <v>9</v>
      </c>
      <c r="I37" s="108">
        <f>SUM(I6:I36)</f>
        <v>0</v>
      </c>
      <c r="J37" s="108">
        <f>SUM(J6:J36)</f>
        <v>0</v>
      </c>
      <c r="K37" s="109" t="s">
        <v>128</v>
      </c>
      <c r="L37" s="109">
        <f>SUM(L6:L36)</f>
        <v>3</v>
      </c>
      <c r="M37" s="154">
        <f>SUM(M6:M36)</f>
        <v>18</v>
      </c>
      <c r="N37" s="154">
        <f>SUM(N6:N36)</f>
        <v>18</v>
      </c>
      <c r="O37" s="154">
        <f>SUM(O6:O36)</f>
        <v>18</v>
      </c>
      <c r="P37" s="154">
        <f>SUM(P6:P36)</f>
        <v>45</v>
      </c>
      <c r="Q37" s="110" t="s">
        <v>128</v>
      </c>
      <c r="R37" s="110">
        <f>SUM(R6:R36)</f>
        <v>15</v>
      </c>
      <c r="S37" s="108">
        <f>SUM(S6:S36)</f>
        <v>27</v>
      </c>
      <c r="T37" s="108">
        <f>SUM(T6:T36)</f>
        <v>9</v>
      </c>
      <c r="U37" s="108">
        <f>SUM(U6:U36)</f>
        <v>0</v>
      </c>
      <c r="V37" s="108">
        <f>SUM(V6:V36)</f>
        <v>90</v>
      </c>
      <c r="W37" s="109" t="s">
        <v>128</v>
      </c>
      <c r="X37" s="109">
        <f>SUM(X6:X36)</f>
        <v>12</v>
      </c>
      <c r="Y37" s="154">
        <f>SUM(Y6:Y36)</f>
        <v>36</v>
      </c>
      <c r="Z37" s="154">
        <f>SUM(Z6:Z36)</f>
        <v>36</v>
      </c>
      <c r="AA37" s="154">
        <f>SUM(AA6:AA36)</f>
        <v>0</v>
      </c>
      <c r="AB37" s="154">
        <f>SUM(AB6:AB36)</f>
        <v>108</v>
      </c>
      <c r="AC37" s="110" t="s">
        <v>128</v>
      </c>
      <c r="AD37" s="110">
        <f>SUM(AD6:AD36)</f>
        <v>19</v>
      </c>
      <c r="AE37" s="108">
        <f>SUM(AE6:AE36)</f>
        <v>27</v>
      </c>
      <c r="AF37" s="108">
        <f>SUM(AF6:AF36)</f>
        <v>27</v>
      </c>
      <c r="AG37" s="108">
        <f>SUM(AG6:AG36)</f>
        <v>0</v>
      </c>
      <c r="AH37" s="108">
        <f>SUM(AH6:AH36)</f>
        <v>81</v>
      </c>
      <c r="AI37" s="109" t="s">
        <v>128</v>
      </c>
      <c r="AJ37" s="109">
        <f>SUM(AJ6:AJ36)</f>
        <v>17</v>
      </c>
      <c r="AK37" s="155">
        <f>SUM(AK6:AK36)</f>
        <v>9</v>
      </c>
      <c r="AL37" s="155">
        <f>SUM(AL6:AL36)</f>
        <v>18</v>
      </c>
      <c r="AM37" s="155">
        <f>SUM(AM6:AM36)</f>
        <v>0</v>
      </c>
      <c r="AN37" s="155">
        <f>SUM(AN6:AN36)</f>
        <v>72</v>
      </c>
      <c r="AO37" s="110" t="s">
        <v>128</v>
      </c>
      <c r="AP37" s="110">
        <f>SUM(AP6:AP36)</f>
        <v>15</v>
      </c>
      <c r="AQ37" s="58">
        <f>SUM(G37:K37,M37:P37,S37:W37,Y37:AB37,AE37:AH37,AK37:AN37)</f>
        <v>657</v>
      </c>
      <c r="AR37">
        <f>L37+R37+X37+AD37+AJ37+AP37</f>
        <v>81</v>
      </c>
    </row>
    <row r="38" spans="1:44" ht="20.149999999999999" customHeight="1" x14ac:dyDescent="0.2">
      <c r="A38" s="479"/>
      <c r="B38" s="479"/>
      <c r="C38" s="479"/>
      <c r="D38" s="481"/>
      <c r="E38" s="482"/>
      <c r="F38" s="482"/>
      <c r="G38" s="482">
        <f>SUM(G37:J37)</f>
        <v>18</v>
      </c>
      <c r="H38" s="482"/>
      <c r="I38" s="482"/>
      <c r="J38" s="482"/>
      <c r="K38" s="111"/>
      <c r="L38" s="111" t="s">
        <v>446</v>
      </c>
      <c r="M38" s="483">
        <f>SUM(M37:P37)</f>
        <v>99</v>
      </c>
      <c r="N38" s="483"/>
      <c r="O38" s="483"/>
      <c r="P38" s="483"/>
      <c r="Q38" s="112"/>
      <c r="R38" s="113" t="s">
        <v>446</v>
      </c>
      <c r="S38" s="482">
        <f>SUM(S37:V37)</f>
        <v>126</v>
      </c>
      <c r="T38" s="482"/>
      <c r="U38" s="482"/>
      <c r="V38" s="482"/>
      <c r="W38" s="111"/>
      <c r="X38" s="111"/>
      <c r="Y38" s="483">
        <f>SUM(Y37:AB37)</f>
        <v>180</v>
      </c>
      <c r="Z38" s="483"/>
      <c r="AA38" s="483"/>
      <c r="AB38" s="483"/>
      <c r="AC38" s="112"/>
      <c r="AD38" s="112"/>
      <c r="AE38" s="482">
        <f>SUM(AE37:AH37)</f>
        <v>135</v>
      </c>
      <c r="AF38" s="482"/>
      <c r="AG38" s="482"/>
      <c r="AH38" s="482"/>
      <c r="AI38" s="111"/>
      <c r="AJ38" s="111"/>
      <c r="AK38" s="484">
        <f>SUM(AK37:AN37)</f>
        <v>99</v>
      </c>
      <c r="AL38" s="483"/>
      <c r="AM38" s="483"/>
      <c r="AN38" s="483"/>
      <c r="AO38" s="112"/>
      <c r="AP38" s="112"/>
      <c r="AQ38" s="58">
        <f>G38+M38+S38+Y38+AE38+AK38</f>
        <v>657</v>
      </c>
    </row>
    <row r="39" spans="1:44" s="68" customFormat="1" ht="36" customHeight="1" x14ac:dyDescent="0.25">
      <c r="A39" s="478" t="s">
        <v>447</v>
      </c>
      <c r="B39" s="478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67"/>
    </row>
    <row r="41" spans="1:44" x14ac:dyDescent="0.2">
      <c r="A41" s="69"/>
      <c r="B41" s="55" t="s">
        <v>267</v>
      </c>
      <c r="Z41" s="55" t="s">
        <v>269</v>
      </c>
      <c r="AL41" s="69"/>
      <c r="AM41" s="69"/>
    </row>
    <row r="42" spans="1:44" x14ac:dyDescent="0.2">
      <c r="A42" s="69"/>
      <c r="Z42" s="55" t="s">
        <v>268</v>
      </c>
      <c r="AL42" s="69"/>
      <c r="AM42" s="69"/>
    </row>
    <row r="43" spans="1:44" x14ac:dyDescent="0.2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 t="s">
        <v>558</v>
      </c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</row>
  </sheetData>
  <mergeCells count="42">
    <mergeCell ref="AK3:AP3"/>
    <mergeCell ref="AP4:AP5"/>
    <mergeCell ref="AK4:AN4"/>
    <mergeCell ref="AO4:AO5"/>
    <mergeCell ref="A39:AP39"/>
    <mergeCell ref="A37:C38"/>
    <mergeCell ref="D37:D38"/>
    <mergeCell ref="E37:E38"/>
    <mergeCell ref="F37:F38"/>
    <mergeCell ref="G38:J38"/>
    <mergeCell ref="M38:P38"/>
    <mergeCell ref="S38:V38"/>
    <mergeCell ref="AK38:AN38"/>
    <mergeCell ref="Y38:AB38"/>
    <mergeCell ref="AE38:AH38"/>
    <mergeCell ref="R4:R5"/>
    <mergeCell ref="AJ4:AJ5"/>
    <mergeCell ref="Q4:Q5"/>
    <mergeCell ref="S3:X3"/>
    <mergeCell ref="W4:W5"/>
    <mergeCell ref="Y3:AD3"/>
    <mergeCell ref="AC4:AC5"/>
    <mergeCell ref="Y4:AB4"/>
    <mergeCell ref="AD4:AD5"/>
    <mergeCell ref="S4:V4"/>
    <mergeCell ref="X4:X5"/>
    <mergeCell ref="F3:F5"/>
    <mergeCell ref="A1:AP1"/>
    <mergeCell ref="A3:A5"/>
    <mergeCell ref="B3:B5"/>
    <mergeCell ref="C3:C5"/>
    <mergeCell ref="D3:D5"/>
    <mergeCell ref="E3:E5"/>
    <mergeCell ref="M4:P4"/>
    <mergeCell ref="M3:R3"/>
    <mergeCell ref="AI4:AI5"/>
    <mergeCell ref="G3:L3"/>
    <mergeCell ref="G4:J4"/>
    <mergeCell ref="K4:K5"/>
    <mergeCell ref="L4:L5"/>
    <mergeCell ref="AE4:AH4"/>
    <mergeCell ref="AE3:AJ3"/>
  </mergeCells>
  <phoneticPr fontId="57" type="noConversion"/>
  <conditionalFormatting sqref="E6:E36">
    <cfRule type="cellIs" priority="2" stopIfTrue="1" operator="notEqual">
      <formula>C8</formula>
    </cfRule>
  </conditionalFormatting>
  <conditionalFormatting sqref="E6:E36">
    <cfRule type="cellIs" priority="1" stopIfTrue="1" operator="notEqual">
      <formula>C6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45" fitToHeight="0" orientation="landscape" r:id="rId1"/>
  <headerFooter alignWithMargins="0">
    <oddHeader>&amp;LKIERUNEK: PEDAGOGIKA&amp;C&amp;"Arial,Pogrubiony"&amp;12P L A N   S T U D I Ó W    N I E S T A C J O N A R N Y C H&amp;R&amp;"Arial,Kursywa"Rekrutacja w roku akademickim 2017/2018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U44"/>
  <sheetViews>
    <sheetView topLeftCell="A24" zoomScale="80" zoomScaleNormal="80" zoomScaleSheetLayoutView="80" zoomScalePageLayoutView="70" workbookViewId="0">
      <selection activeCell="AE19" sqref="AE19"/>
    </sheetView>
  </sheetViews>
  <sheetFormatPr defaultColWidth="9.1796875" defaultRowHeight="10" x14ac:dyDescent="0.2"/>
  <cols>
    <col min="1" max="1" width="4.1796875" style="84" customWidth="1"/>
    <col min="2" max="2" width="21.81640625" style="55" customWidth="1"/>
    <col min="3" max="3" width="40.54296875" style="55" customWidth="1"/>
    <col min="4" max="5" width="5.81640625" style="55" customWidth="1"/>
    <col min="6" max="6" width="7.7265625" style="55" customWidth="1"/>
    <col min="7" max="10" width="4.453125" style="55" customWidth="1"/>
    <col min="11" max="11" width="8" style="55" customWidth="1"/>
    <col min="12" max="12" width="4.54296875" style="55" customWidth="1"/>
    <col min="13" max="16" width="4.453125" style="55" customWidth="1"/>
    <col min="17" max="17" width="8" style="55" customWidth="1"/>
    <col min="18" max="18" width="4.54296875" style="55" customWidth="1"/>
    <col min="19" max="22" width="4.453125" style="55" customWidth="1"/>
    <col min="23" max="23" width="8" style="55" customWidth="1"/>
    <col min="24" max="24" width="4.54296875" style="55" customWidth="1"/>
    <col min="25" max="28" width="4.453125" style="55" customWidth="1"/>
    <col min="29" max="29" width="8" style="55" customWidth="1"/>
    <col min="30" max="30" width="4.54296875" style="55" customWidth="1"/>
    <col min="31" max="34" width="4.453125" style="55" customWidth="1"/>
    <col min="35" max="35" width="8" style="55" customWidth="1"/>
    <col min="36" max="36" width="4.54296875" style="55" customWidth="1"/>
    <col min="37" max="40" width="4.453125" style="55" customWidth="1"/>
    <col min="41" max="41" width="8" style="55" customWidth="1"/>
    <col min="42" max="42" width="4.54296875" style="55" customWidth="1"/>
    <col min="43" max="43" width="6" style="55" customWidth="1"/>
    <col min="44" max="44" width="7" style="55" customWidth="1"/>
    <col min="45" max="45" width="8.7265625" style="55" customWidth="1"/>
    <col min="46" max="16384" width="9.1796875" style="55"/>
  </cols>
  <sheetData>
    <row r="1" spans="1:47" ht="16" thickBot="1" x14ac:dyDescent="0.4">
      <c r="A1" s="445" t="s">
        <v>346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  <c r="AQ1" s="65"/>
    </row>
    <row r="2" spans="1:47" ht="12" thickTop="1" x14ac:dyDescent="0.25">
      <c r="A2" s="446"/>
      <c r="B2" s="446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7" ht="20.149999999999999" customHeight="1" x14ac:dyDescent="0.2">
      <c r="A3" s="402" t="s">
        <v>0</v>
      </c>
      <c r="B3" s="404" t="s">
        <v>1</v>
      </c>
      <c r="C3" s="402" t="s">
        <v>2</v>
      </c>
      <c r="D3" s="407" t="s">
        <v>51</v>
      </c>
      <c r="E3" s="407" t="s">
        <v>3</v>
      </c>
      <c r="F3" s="402" t="s">
        <v>52</v>
      </c>
      <c r="G3" s="404" t="s">
        <v>54</v>
      </c>
      <c r="H3" s="404"/>
      <c r="I3" s="404"/>
      <c r="J3" s="404"/>
      <c r="K3" s="404"/>
      <c r="L3" s="404"/>
      <c r="M3" s="406" t="s">
        <v>55</v>
      </c>
      <c r="N3" s="406"/>
      <c r="O3" s="406"/>
      <c r="P3" s="406"/>
      <c r="Q3" s="406"/>
      <c r="R3" s="406"/>
      <c r="S3" s="404" t="s">
        <v>56</v>
      </c>
      <c r="T3" s="404"/>
      <c r="U3" s="404"/>
      <c r="V3" s="404"/>
      <c r="W3" s="404"/>
      <c r="X3" s="404"/>
      <c r="Y3" s="406" t="s">
        <v>57</v>
      </c>
      <c r="Z3" s="406"/>
      <c r="AA3" s="406"/>
      <c r="AB3" s="406"/>
      <c r="AC3" s="406"/>
      <c r="AD3" s="406"/>
      <c r="AE3" s="404" t="s">
        <v>58</v>
      </c>
      <c r="AF3" s="404"/>
      <c r="AG3" s="404"/>
      <c r="AH3" s="404"/>
      <c r="AI3" s="404"/>
      <c r="AJ3" s="404"/>
      <c r="AK3" s="406" t="s">
        <v>59</v>
      </c>
      <c r="AL3" s="406"/>
      <c r="AM3" s="406"/>
      <c r="AN3" s="406"/>
      <c r="AO3" s="406"/>
      <c r="AP3" s="406"/>
      <c r="AQ3" s="73"/>
      <c r="AR3" s="74"/>
    </row>
    <row r="4" spans="1:47" ht="20.149999999999999" customHeight="1" x14ac:dyDescent="0.2">
      <c r="A4" s="402"/>
      <c r="B4" s="404"/>
      <c r="C4" s="402"/>
      <c r="D4" s="407"/>
      <c r="E4" s="407"/>
      <c r="F4" s="402"/>
      <c r="G4" s="402" t="s">
        <v>53</v>
      </c>
      <c r="H4" s="402"/>
      <c r="I4" s="402"/>
      <c r="J4" s="402"/>
      <c r="K4" s="402" t="s">
        <v>52</v>
      </c>
      <c r="L4" s="407" t="s">
        <v>3</v>
      </c>
      <c r="M4" s="400" t="s">
        <v>53</v>
      </c>
      <c r="N4" s="400"/>
      <c r="O4" s="400"/>
      <c r="P4" s="400"/>
      <c r="Q4" s="400" t="s">
        <v>52</v>
      </c>
      <c r="R4" s="413" t="s">
        <v>3</v>
      </c>
      <c r="S4" s="402" t="s">
        <v>53</v>
      </c>
      <c r="T4" s="402"/>
      <c r="U4" s="402"/>
      <c r="V4" s="402"/>
      <c r="W4" s="402" t="s">
        <v>52</v>
      </c>
      <c r="X4" s="407" t="s">
        <v>3</v>
      </c>
      <c r="Y4" s="400" t="s">
        <v>53</v>
      </c>
      <c r="Z4" s="400"/>
      <c r="AA4" s="400"/>
      <c r="AB4" s="400"/>
      <c r="AC4" s="400" t="s">
        <v>52</v>
      </c>
      <c r="AD4" s="413" t="s">
        <v>3</v>
      </c>
      <c r="AE4" s="402" t="s">
        <v>53</v>
      </c>
      <c r="AF4" s="402"/>
      <c r="AG4" s="402"/>
      <c r="AH4" s="402"/>
      <c r="AI4" s="402" t="s">
        <v>52</v>
      </c>
      <c r="AJ4" s="407" t="s">
        <v>3</v>
      </c>
      <c r="AK4" s="400" t="s">
        <v>53</v>
      </c>
      <c r="AL4" s="400"/>
      <c r="AM4" s="400"/>
      <c r="AN4" s="400"/>
      <c r="AO4" s="400" t="s">
        <v>52</v>
      </c>
      <c r="AP4" s="413" t="s">
        <v>3</v>
      </c>
      <c r="AQ4" s="74"/>
    </row>
    <row r="5" spans="1:47" ht="20.149999999999999" customHeight="1" x14ac:dyDescent="0.2">
      <c r="A5" s="403"/>
      <c r="B5" s="405"/>
      <c r="C5" s="403"/>
      <c r="D5" s="408"/>
      <c r="E5" s="408" t="s">
        <v>3</v>
      </c>
      <c r="F5" s="403" t="s">
        <v>52</v>
      </c>
      <c r="G5" s="162" t="s">
        <v>4</v>
      </c>
      <c r="H5" s="163" t="s">
        <v>5</v>
      </c>
      <c r="I5" s="163" t="s">
        <v>301</v>
      </c>
      <c r="J5" s="163" t="s">
        <v>300</v>
      </c>
      <c r="K5" s="403"/>
      <c r="L5" s="408"/>
      <c r="M5" s="164" t="s">
        <v>4</v>
      </c>
      <c r="N5" s="149" t="s">
        <v>5</v>
      </c>
      <c r="O5" s="149" t="s">
        <v>301</v>
      </c>
      <c r="P5" s="149" t="s">
        <v>300</v>
      </c>
      <c r="Q5" s="401"/>
      <c r="R5" s="414"/>
      <c r="S5" s="162" t="s">
        <v>4</v>
      </c>
      <c r="T5" s="163" t="s">
        <v>5</v>
      </c>
      <c r="U5" s="163" t="s">
        <v>301</v>
      </c>
      <c r="V5" s="163" t="s">
        <v>300</v>
      </c>
      <c r="W5" s="403"/>
      <c r="X5" s="408"/>
      <c r="Y5" s="164" t="s">
        <v>4</v>
      </c>
      <c r="Z5" s="149" t="s">
        <v>5</v>
      </c>
      <c r="AA5" s="149" t="s">
        <v>301</v>
      </c>
      <c r="AB5" s="149" t="s">
        <v>300</v>
      </c>
      <c r="AC5" s="401"/>
      <c r="AD5" s="414"/>
      <c r="AE5" s="162" t="s">
        <v>4</v>
      </c>
      <c r="AF5" s="163" t="s">
        <v>5</v>
      </c>
      <c r="AG5" s="163" t="s">
        <v>301</v>
      </c>
      <c r="AH5" s="163" t="s">
        <v>300</v>
      </c>
      <c r="AI5" s="403"/>
      <c r="AJ5" s="408"/>
      <c r="AK5" s="164" t="s">
        <v>4</v>
      </c>
      <c r="AL5" s="149" t="s">
        <v>5</v>
      </c>
      <c r="AM5" s="149" t="s">
        <v>301</v>
      </c>
      <c r="AN5" s="149" t="s">
        <v>300</v>
      </c>
      <c r="AO5" s="401"/>
      <c r="AP5" s="414"/>
      <c r="AQ5" s="75"/>
      <c r="AR5" s="74"/>
      <c r="AS5" s="74"/>
    </row>
    <row r="6" spans="1:47" ht="20.149999999999999" customHeight="1" x14ac:dyDescent="0.2">
      <c r="A6" s="83" t="s">
        <v>6</v>
      </c>
      <c r="B6" s="136" t="s">
        <v>238</v>
      </c>
      <c r="C6" s="134" t="s">
        <v>90</v>
      </c>
      <c r="D6" s="29">
        <f>SUM(G6:J6, M6:P6, S6:V6,Y6:AB6,AE6:AH6,AK6:AN6)</f>
        <v>27</v>
      </c>
      <c r="E6" s="18">
        <f>L6+R6+X6+AD6+AJ6+AP6</f>
        <v>5</v>
      </c>
      <c r="F6" s="115" t="s">
        <v>76</v>
      </c>
      <c r="G6" s="115">
        <v>9</v>
      </c>
      <c r="H6" s="115">
        <v>18</v>
      </c>
      <c r="I6" s="115"/>
      <c r="J6" s="115" t="s">
        <v>74</v>
      </c>
      <c r="K6" s="115" t="s">
        <v>76</v>
      </c>
      <c r="L6" s="122">
        <v>5</v>
      </c>
      <c r="M6" s="116"/>
      <c r="N6" s="116"/>
      <c r="O6" s="116"/>
      <c r="P6" s="116"/>
      <c r="Q6" s="116"/>
      <c r="R6" s="116"/>
      <c r="S6" s="115"/>
      <c r="T6" s="115"/>
      <c r="U6" s="115"/>
      <c r="V6" s="115"/>
      <c r="W6" s="115"/>
      <c r="X6" s="115"/>
      <c r="Y6" s="116"/>
      <c r="Z6" s="116"/>
      <c r="AA6" s="116"/>
      <c r="AB6" s="116"/>
      <c r="AC6" s="116"/>
      <c r="AD6" s="116"/>
      <c r="AE6" s="117"/>
      <c r="AF6" s="117"/>
      <c r="AG6" s="117"/>
      <c r="AH6" s="117"/>
      <c r="AI6" s="117"/>
      <c r="AJ6" s="117"/>
      <c r="AK6" s="118"/>
      <c r="AL6" s="118"/>
      <c r="AM6" s="118"/>
      <c r="AN6" s="118"/>
      <c r="AO6" s="118"/>
      <c r="AP6" s="118"/>
      <c r="AQ6" s="76"/>
    </row>
    <row r="7" spans="1:47" ht="20.149999999999999" customHeight="1" x14ac:dyDescent="0.2">
      <c r="A7" s="83" t="s">
        <v>7</v>
      </c>
      <c r="B7" s="138" t="s">
        <v>449</v>
      </c>
      <c r="C7" s="135" t="s">
        <v>291</v>
      </c>
      <c r="D7" s="29">
        <f>SUM(G7:J7, M7:P7, S7:V7,Y7:AB7,AE7:AH7,AK7:AN7)</f>
        <v>18</v>
      </c>
      <c r="E7" s="18">
        <f>L7+R7+X7+AD7+AJ7+AP7</f>
        <v>1</v>
      </c>
      <c r="F7" s="121" t="s">
        <v>75</v>
      </c>
      <c r="G7" s="122"/>
      <c r="H7" s="122"/>
      <c r="I7" s="122">
        <v>18</v>
      </c>
      <c r="J7" s="122"/>
      <c r="K7" s="123" t="s">
        <v>75</v>
      </c>
      <c r="L7" s="310">
        <v>1</v>
      </c>
      <c r="M7" s="116"/>
      <c r="N7" s="116"/>
      <c r="O7" s="116"/>
      <c r="P7" s="116"/>
      <c r="Q7" s="124"/>
      <c r="R7" s="124"/>
      <c r="S7" s="115"/>
      <c r="T7" s="115"/>
      <c r="U7" s="115"/>
      <c r="V7" s="115"/>
      <c r="W7" s="125"/>
      <c r="X7" s="125"/>
      <c r="Y7" s="116"/>
      <c r="Z7" s="116"/>
      <c r="AA7" s="116"/>
      <c r="AB7" s="116"/>
      <c r="AC7" s="124"/>
      <c r="AD7" s="124"/>
      <c r="AE7" s="117"/>
      <c r="AF7" s="117"/>
      <c r="AG7" s="117"/>
      <c r="AH7" s="117"/>
      <c r="AI7" s="126"/>
      <c r="AJ7" s="126"/>
      <c r="AK7" s="118"/>
      <c r="AL7" s="118"/>
      <c r="AM7" s="118"/>
      <c r="AN7" s="118"/>
      <c r="AO7" s="127"/>
      <c r="AP7" s="127"/>
    </row>
    <row r="8" spans="1:47" ht="20.149999999999999" customHeight="1" x14ac:dyDescent="0.2">
      <c r="A8" s="83" t="s">
        <v>8</v>
      </c>
      <c r="B8" s="137" t="s">
        <v>169</v>
      </c>
      <c r="C8" s="134" t="s">
        <v>129</v>
      </c>
      <c r="D8" s="29">
        <f t="shared" ref="D8:D32" si="0">SUM(G8:J8, M8:P8, S8:V8,Y8:AB8,AE8:AH8,AK8:AN8)</f>
        <v>18</v>
      </c>
      <c r="E8" s="18">
        <f t="shared" ref="E8:E32" si="1">L8+R8+X8+AD8+AJ8+AP8</f>
        <v>2</v>
      </c>
      <c r="F8" s="119" t="s">
        <v>75</v>
      </c>
      <c r="G8" s="117"/>
      <c r="H8" s="117"/>
      <c r="I8" s="117"/>
      <c r="J8" s="117"/>
      <c r="K8" s="117"/>
      <c r="L8" s="117"/>
      <c r="M8" s="118">
        <v>18</v>
      </c>
      <c r="N8" s="118"/>
      <c r="O8" s="118"/>
      <c r="P8" s="118"/>
      <c r="Q8" s="118" t="s">
        <v>75</v>
      </c>
      <c r="R8" s="118">
        <v>2</v>
      </c>
      <c r="S8" s="115"/>
      <c r="T8" s="115"/>
      <c r="U8" s="115"/>
      <c r="V8" s="115"/>
      <c r="W8" s="115"/>
      <c r="X8" s="115"/>
      <c r="Y8" s="116"/>
      <c r="Z8" s="116"/>
      <c r="AA8" s="116"/>
      <c r="AB8" s="116"/>
      <c r="AC8" s="116"/>
      <c r="AD8" s="116"/>
      <c r="AE8" s="117"/>
      <c r="AF8" s="117"/>
      <c r="AG8" s="117"/>
      <c r="AH8" s="117"/>
      <c r="AI8" s="117"/>
      <c r="AJ8" s="117"/>
      <c r="AK8" s="118"/>
      <c r="AL8" s="118"/>
      <c r="AM8" s="118"/>
      <c r="AN8" s="118"/>
      <c r="AO8" s="118"/>
      <c r="AP8" s="118"/>
      <c r="AQ8" s="76"/>
    </row>
    <row r="9" spans="1:47" ht="20.149999999999999" customHeight="1" x14ac:dyDescent="0.2">
      <c r="A9" s="83" t="s">
        <v>9</v>
      </c>
      <c r="B9" s="136" t="s">
        <v>239</v>
      </c>
      <c r="C9" s="134" t="s">
        <v>93</v>
      </c>
      <c r="D9" s="29">
        <f t="shared" si="0"/>
        <v>27</v>
      </c>
      <c r="E9" s="18">
        <f t="shared" si="1"/>
        <v>5</v>
      </c>
      <c r="F9" s="115" t="s">
        <v>76</v>
      </c>
      <c r="G9" s="115"/>
      <c r="H9" s="115"/>
      <c r="I9" s="115"/>
      <c r="J9" s="115"/>
      <c r="K9" s="115"/>
      <c r="L9" s="115"/>
      <c r="M9" s="116">
        <v>9</v>
      </c>
      <c r="N9" s="116">
        <v>18</v>
      </c>
      <c r="O9" s="116"/>
      <c r="P9" s="116" t="s">
        <v>74</v>
      </c>
      <c r="Q9" s="116" t="s">
        <v>76</v>
      </c>
      <c r="R9" s="116">
        <v>5</v>
      </c>
      <c r="S9" s="115"/>
      <c r="T9" s="115"/>
      <c r="U9" s="115"/>
      <c r="V9" s="115"/>
      <c r="W9" s="115"/>
      <c r="X9" s="115"/>
      <c r="Y9" s="116"/>
      <c r="Z9" s="116"/>
      <c r="AA9" s="116"/>
      <c r="AB9" s="116"/>
      <c r="AC9" s="116"/>
      <c r="AD9" s="116"/>
      <c r="AE9" s="117"/>
      <c r="AF9" s="117"/>
      <c r="AG9" s="117"/>
      <c r="AH9" s="117"/>
      <c r="AI9" s="117"/>
      <c r="AJ9" s="117"/>
      <c r="AK9" s="118"/>
      <c r="AL9" s="118"/>
      <c r="AM9" s="118"/>
      <c r="AN9" s="118"/>
      <c r="AO9" s="118"/>
      <c r="AP9" s="118"/>
      <c r="AQ9" s="76"/>
      <c r="AU9" s="77"/>
    </row>
    <row r="10" spans="1:47" ht="20.149999999999999" customHeight="1" x14ac:dyDescent="0.2">
      <c r="A10" s="83" t="s">
        <v>10</v>
      </c>
      <c r="B10" s="136" t="s">
        <v>261</v>
      </c>
      <c r="C10" s="134" t="s">
        <v>95</v>
      </c>
      <c r="D10" s="29">
        <f t="shared" si="0"/>
        <v>27</v>
      </c>
      <c r="E10" s="18">
        <f t="shared" si="1"/>
        <v>5</v>
      </c>
      <c r="F10" s="115" t="s">
        <v>76</v>
      </c>
      <c r="G10" s="115"/>
      <c r="H10" s="115"/>
      <c r="I10" s="115"/>
      <c r="J10" s="115"/>
      <c r="K10" s="115"/>
      <c r="L10" s="115"/>
      <c r="M10" s="116">
        <v>9</v>
      </c>
      <c r="N10" s="116">
        <v>18</v>
      </c>
      <c r="O10" s="116"/>
      <c r="P10" s="116" t="s">
        <v>74</v>
      </c>
      <c r="Q10" s="116" t="s">
        <v>76</v>
      </c>
      <c r="R10" s="116">
        <v>5</v>
      </c>
      <c r="S10" s="115"/>
      <c r="T10" s="115"/>
      <c r="U10" s="115"/>
      <c r="V10" s="115"/>
      <c r="W10" s="115"/>
      <c r="X10" s="115"/>
      <c r="Y10" s="116"/>
      <c r="Z10" s="116"/>
      <c r="AA10" s="116"/>
      <c r="AB10" s="116"/>
      <c r="AC10" s="116"/>
      <c r="AD10" s="116"/>
      <c r="AE10" s="117"/>
      <c r="AF10" s="117"/>
      <c r="AG10" s="117"/>
      <c r="AH10" s="117"/>
      <c r="AI10" s="117"/>
      <c r="AJ10" s="117"/>
      <c r="AK10" s="118"/>
      <c r="AL10" s="118"/>
      <c r="AM10" s="118"/>
      <c r="AN10" s="118"/>
      <c r="AO10" s="118"/>
      <c r="AP10" s="118"/>
      <c r="AQ10" s="76"/>
    </row>
    <row r="11" spans="1:47" ht="20.149999999999999" customHeight="1" x14ac:dyDescent="0.2">
      <c r="A11" s="83" t="s">
        <v>11</v>
      </c>
      <c r="B11" s="136" t="s">
        <v>259</v>
      </c>
      <c r="C11" s="134" t="s">
        <v>88</v>
      </c>
      <c r="D11" s="29">
        <f t="shared" si="0"/>
        <v>18</v>
      </c>
      <c r="E11" s="18">
        <f t="shared" si="1"/>
        <v>2</v>
      </c>
      <c r="F11" s="120" t="s">
        <v>75</v>
      </c>
      <c r="G11" s="115"/>
      <c r="H11" s="115"/>
      <c r="I11" s="115"/>
      <c r="J11" s="115"/>
      <c r="K11" s="115"/>
      <c r="L11" s="115"/>
      <c r="M11" s="116"/>
      <c r="N11" s="116"/>
      <c r="O11" s="116"/>
      <c r="P11" s="116"/>
      <c r="Q11" s="116"/>
      <c r="R11" s="116"/>
      <c r="S11" s="115" t="s">
        <v>74</v>
      </c>
      <c r="T11" s="115" t="s">
        <v>74</v>
      </c>
      <c r="U11" s="115">
        <v>18</v>
      </c>
      <c r="V11" s="115"/>
      <c r="W11" s="115" t="s">
        <v>75</v>
      </c>
      <c r="X11" s="115">
        <v>2</v>
      </c>
      <c r="Y11" s="116"/>
      <c r="Z11" s="116"/>
      <c r="AA11" s="116"/>
      <c r="AB11" s="116"/>
      <c r="AC11" s="116"/>
      <c r="AD11" s="116"/>
      <c r="AE11" s="117"/>
      <c r="AF11" s="117"/>
      <c r="AG11" s="117"/>
      <c r="AH11" s="117"/>
      <c r="AI11" s="117"/>
      <c r="AJ11" s="117"/>
      <c r="AK11" s="118"/>
      <c r="AL11" s="118"/>
      <c r="AM11" s="118"/>
      <c r="AN11" s="118"/>
      <c r="AO11" s="118"/>
      <c r="AP11" s="118"/>
      <c r="AQ11" s="76"/>
    </row>
    <row r="12" spans="1:47" ht="20.149999999999999" customHeight="1" x14ac:dyDescent="0.2">
      <c r="A12" s="83" t="s">
        <v>12</v>
      </c>
      <c r="B12" s="136" t="s">
        <v>240</v>
      </c>
      <c r="C12" s="134" t="s">
        <v>94</v>
      </c>
      <c r="D12" s="29">
        <f t="shared" si="0"/>
        <v>18</v>
      </c>
      <c r="E12" s="18">
        <f t="shared" si="1"/>
        <v>2</v>
      </c>
      <c r="F12" s="120" t="s">
        <v>75</v>
      </c>
      <c r="G12" s="115"/>
      <c r="H12" s="115"/>
      <c r="I12" s="115"/>
      <c r="J12" s="115"/>
      <c r="K12" s="115"/>
      <c r="L12" s="115"/>
      <c r="M12" s="116"/>
      <c r="N12" s="116"/>
      <c r="O12" s="116"/>
      <c r="P12" s="116"/>
      <c r="Q12" s="116"/>
      <c r="R12" s="116"/>
      <c r="S12" s="115" t="s">
        <v>74</v>
      </c>
      <c r="T12" s="115" t="s">
        <v>74</v>
      </c>
      <c r="U12" s="115">
        <v>18</v>
      </c>
      <c r="V12" s="115"/>
      <c r="W12" s="115" t="s">
        <v>75</v>
      </c>
      <c r="X12" s="115">
        <v>2</v>
      </c>
      <c r="Y12" s="116"/>
      <c r="Z12" s="116"/>
      <c r="AA12" s="116"/>
      <c r="AB12" s="116"/>
      <c r="AC12" s="116"/>
      <c r="AD12" s="116"/>
      <c r="AE12" s="117"/>
      <c r="AF12" s="117"/>
      <c r="AG12" s="117"/>
      <c r="AH12" s="117"/>
      <c r="AI12" s="117"/>
      <c r="AJ12" s="117"/>
      <c r="AK12" s="118"/>
      <c r="AL12" s="118"/>
      <c r="AM12" s="118"/>
      <c r="AN12" s="118"/>
      <c r="AO12" s="118"/>
      <c r="AP12" s="118"/>
      <c r="AQ12" s="76"/>
    </row>
    <row r="13" spans="1:47" ht="26.15" customHeight="1" x14ac:dyDescent="0.2">
      <c r="A13" s="83" t="s">
        <v>13</v>
      </c>
      <c r="B13" s="136" t="s">
        <v>241</v>
      </c>
      <c r="C13" s="134" t="s">
        <v>96</v>
      </c>
      <c r="D13" s="29">
        <f t="shared" si="0"/>
        <v>27</v>
      </c>
      <c r="E13" s="18">
        <f t="shared" si="1"/>
        <v>3</v>
      </c>
      <c r="F13" s="115" t="s">
        <v>85</v>
      </c>
      <c r="G13" s="115"/>
      <c r="H13" s="115"/>
      <c r="I13" s="115"/>
      <c r="J13" s="115"/>
      <c r="K13" s="115"/>
      <c r="L13" s="115"/>
      <c r="M13" s="116"/>
      <c r="N13" s="116"/>
      <c r="O13" s="116"/>
      <c r="P13" s="116"/>
      <c r="Q13" s="116"/>
      <c r="R13" s="116"/>
      <c r="S13" s="115">
        <v>9</v>
      </c>
      <c r="T13" s="115">
        <v>18</v>
      </c>
      <c r="U13" s="115"/>
      <c r="V13" s="115" t="s">
        <v>74</v>
      </c>
      <c r="W13" s="115" t="s">
        <v>85</v>
      </c>
      <c r="X13" s="115">
        <v>3</v>
      </c>
      <c r="Y13" s="116"/>
      <c r="Z13" s="116"/>
      <c r="AA13" s="116"/>
      <c r="AB13" s="116"/>
      <c r="AC13" s="116"/>
      <c r="AD13" s="116"/>
      <c r="AE13" s="117"/>
      <c r="AF13" s="117"/>
      <c r="AG13" s="117"/>
      <c r="AH13" s="117"/>
      <c r="AI13" s="117"/>
      <c r="AJ13" s="117"/>
      <c r="AK13" s="118"/>
      <c r="AL13" s="118"/>
      <c r="AM13" s="118"/>
      <c r="AN13" s="118"/>
      <c r="AO13" s="118"/>
      <c r="AP13" s="118"/>
      <c r="AQ13" s="76"/>
    </row>
    <row r="14" spans="1:47" ht="26.15" customHeight="1" x14ac:dyDescent="0.2">
      <c r="A14" s="83" t="s">
        <v>14</v>
      </c>
      <c r="B14" s="136" t="s">
        <v>242</v>
      </c>
      <c r="C14" s="134" t="s">
        <v>98</v>
      </c>
      <c r="D14" s="29">
        <f t="shared" si="0"/>
        <v>18</v>
      </c>
      <c r="E14" s="18">
        <f t="shared" si="1"/>
        <v>2</v>
      </c>
      <c r="F14" s="120" t="s">
        <v>75</v>
      </c>
      <c r="G14" s="115"/>
      <c r="H14" s="115"/>
      <c r="I14" s="115"/>
      <c r="J14" s="115"/>
      <c r="K14" s="115"/>
      <c r="L14" s="115"/>
      <c r="M14" s="116" t="s">
        <v>74</v>
      </c>
      <c r="N14" s="116" t="s">
        <v>74</v>
      </c>
      <c r="O14" s="116"/>
      <c r="P14" s="116"/>
      <c r="Q14" s="116"/>
      <c r="R14" s="116"/>
      <c r="S14" s="115"/>
      <c r="T14" s="115"/>
      <c r="U14" s="115"/>
      <c r="V14" s="122">
        <v>18</v>
      </c>
      <c r="W14" s="115" t="s">
        <v>75</v>
      </c>
      <c r="X14" s="115">
        <v>2</v>
      </c>
      <c r="Y14" s="116"/>
      <c r="Z14" s="116"/>
      <c r="AA14" s="116"/>
      <c r="AB14" s="116"/>
      <c r="AC14" s="116"/>
      <c r="AD14" s="116"/>
      <c r="AE14" s="117"/>
      <c r="AF14" s="117"/>
      <c r="AG14" s="117"/>
      <c r="AH14" s="117"/>
      <c r="AI14" s="117"/>
      <c r="AJ14" s="117"/>
      <c r="AK14" s="118"/>
      <c r="AL14" s="118"/>
      <c r="AM14" s="118"/>
      <c r="AN14" s="118"/>
      <c r="AO14" s="118"/>
      <c r="AP14" s="118"/>
      <c r="AQ14" s="76"/>
    </row>
    <row r="15" spans="1:47" ht="26.15" customHeight="1" x14ac:dyDescent="0.2">
      <c r="A15" s="83" t="s">
        <v>15</v>
      </c>
      <c r="B15" s="136" t="s">
        <v>451</v>
      </c>
      <c r="C15" s="134" t="s">
        <v>452</v>
      </c>
      <c r="D15" s="29">
        <f t="shared" si="0"/>
        <v>18</v>
      </c>
      <c r="E15" s="18">
        <f t="shared" si="1"/>
        <v>1</v>
      </c>
      <c r="F15" s="120" t="s">
        <v>75</v>
      </c>
      <c r="G15" s="115"/>
      <c r="H15" s="115"/>
      <c r="I15" s="115"/>
      <c r="J15" s="115"/>
      <c r="K15" s="115"/>
      <c r="L15" s="115"/>
      <c r="M15" s="116"/>
      <c r="N15" s="116"/>
      <c r="O15" s="116"/>
      <c r="P15" s="116"/>
      <c r="Q15" s="116"/>
      <c r="R15" s="116"/>
      <c r="S15" s="115"/>
      <c r="T15" s="115"/>
      <c r="U15" s="115"/>
      <c r="V15" s="122">
        <v>18</v>
      </c>
      <c r="W15" s="115" t="s">
        <v>75</v>
      </c>
      <c r="X15" s="115">
        <v>1</v>
      </c>
      <c r="Y15" s="116"/>
      <c r="Z15" s="116"/>
      <c r="AA15" s="116"/>
      <c r="AB15" s="116"/>
      <c r="AC15" s="116"/>
      <c r="AD15" s="116"/>
      <c r="AE15" s="117"/>
      <c r="AF15" s="117"/>
      <c r="AG15" s="117"/>
      <c r="AH15" s="117"/>
      <c r="AI15" s="117"/>
      <c r="AJ15" s="117"/>
      <c r="AK15" s="118"/>
      <c r="AL15" s="118"/>
      <c r="AM15" s="118"/>
      <c r="AN15" s="118"/>
      <c r="AO15" s="118"/>
      <c r="AP15" s="118"/>
      <c r="AQ15" s="76"/>
    </row>
    <row r="16" spans="1:47" ht="20.149999999999999" customHeight="1" x14ac:dyDescent="0.2">
      <c r="A16" s="83" t="s">
        <v>16</v>
      </c>
      <c r="B16" s="136" t="s">
        <v>243</v>
      </c>
      <c r="C16" s="134" t="s">
        <v>67</v>
      </c>
      <c r="D16" s="29">
        <f t="shared" si="0"/>
        <v>18</v>
      </c>
      <c r="E16" s="18">
        <f t="shared" si="1"/>
        <v>2</v>
      </c>
      <c r="F16" s="120" t="s">
        <v>75</v>
      </c>
      <c r="G16" s="115"/>
      <c r="H16" s="115"/>
      <c r="I16" s="115"/>
      <c r="J16" s="115"/>
      <c r="K16" s="115"/>
      <c r="L16" s="115"/>
      <c r="M16" s="116" t="s">
        <v>74</v>
      </c>
      <c r="N16" s="116"/>
      <c r="O16" s="116"/>
      <c r="P16" s="116"/>
      <c r="Q16" s="116"/>
      <c r="R16" s="116"/>
      <c r="S16" s="115" t="s">
        <v>74</v>
      </c>
      <c r="T16" s="115" t="s">
        <v>74</v>
      </c>
      <c r="U16" s="115"/>
      <c r="V16" s="122">
        <v>18</v>
      </c>
      <c r="W16" s="115" t="s">
        <v>75</v>
      </c>
      <c r="X16" s="115">
        <v>2</v>
      </c>
      <c r="Y16" s="116"/>
      <c r="Z16" s="116"/>
      <c r="AA16" s="116"/>
      <c r="AB16" s="116"/>
      <c r="AC16" s="116"/>
      <c r="AD16" s="116"/>
      <c r="AE16" s="117"/>
      <c r="AF16" s="117"/>
      <c r="AG16" s="117"/>
      <c r="AH16" s="117"/>
      <c r="AI16" s="117"/>
      <c r="AJ16" s="117"/>
      <c r="AK16" s="118"/>
      <c r="AL16" s="118"/>
      <c r="AM16" s="118"/>
      <c r="AN16" s="118"/>
      <c r="AO16" s="118"/>
      <c r="AP16" s="118"/>
      <c r="AQ16" s="76"/>
    </row>
    <row r="17" spans="1:47" ht="20.149999999999999" customHeight="1" x14ac:dyDescent="0.2">
      <c r="A17" s="83" t="s">
        <v>17</v>
      </c>
      <c r="B17" s="136" t="s">
        <v>244</v>
      </c>
      <c r="C17" s="134" t="s">
        <v>104</v>
      </c>
      <c r="D17" s="29">
        <f t="shared" si="0"/>
        <v>27</v>
      </c>
      <c r="E17" s="18">
        <f t="shared" si="1"/>
        <v>4</v>
      </c>
      <c r="F17" s="120" t="s">
        <v>76</v>
      </c>
      <c r="G17" s="115"/>
      <c r="H17" s="115"/>
      <c r="I17" s="115"/>
      <c r="J17" s="115"/>
      <c r="K17" s="115"/>
      <c r="L17" s="115"/>
      <c r="M17" s="116"/>
      <c r="N17" s="116"/>
      <c r="O17" s="116"/>
      <c r="P17" s="116"/>
      <c r="Q17" s="116"/>
      <c r="R17" s="116"/>
      <c r="S17" s="115"/>
      <c r="T17" s="115"/>
      <c r="U17" s="115"/>
      <c r="V17" s="115"/>
      <c r="W17" s="115"/>
      <c r="X17" s="115"/>
      <c r="Y17" s="116">
        <v>9</v>
      </c>
      <c r="Z17" s="116">
        <v>18</v>
      </c>
      <c r="AA17" s="116"/>
      <c r="AB17" s="116" t="s">
        <v>74</v>
      </c>
      <c r="AC17" s="116" t="s">
        <v>76</v>
      </c>
      <c r="AD17" s="116">
        <v>4</v>
      </c>
      <c r="AE17" s="117"/>
      <c r="AF17" s="117"/>
      <c r="AG17" s="117"/>
      <c r="AH17" s="117"/>
      <c r="AI17" s="117"/>
      <c r="AJ17" s="117"/>
      <c r="AK17" s="118"/>
      <c r="AL17" s="118"/>
      <c r="AM17" s="118"/>
      <c r="AN17" s="118"/>
      <c r="AO17" s="118"/>
      <c r="AP17" s="118"/>
      <c r="AQ17" s="76"/>
    </row>
    <row r="18" spans="1:47" s="56" customFormat="1" ht="20.149999999999999" customHeight="1" x14ac:dyDescent="0.2">
      <c r="A18" s="83" t="s">
        <v>18</v>
      </c>
      <c r="B18" s="137" t="s">
        <v>245</v>
      </c>
      <c r="C18" s="134" t="s">
        <v>102</v>
      </c>
      <c r="D18" s="29">
        <f t="shared" si="0"/>
        <v>27</v>
      </c>
      <c r="E18" s="18">
        <f t="shared" si="1"/>
        <v>3</v>
      </c>
      <c r="F18" s="120" t="s">
        <v>86</v>
      </c>
      <c r="G18" s="115"/>
      <c r="H18" s="115"/>
      <c r="I18" s="115"/>
      <c r="J18" s="115"/>
      <c r="K18" s="115"/>
      <c r="L18" s="115"/>
      <c r="M18" s="116"/>
      <c r="N18" s="116"/>
      <c r="O18" s="116"/>
      <c r="P18" s="116"/>
      <c r="Q18" s="116"/>
      <c r="R18" s="116"/>
      <c r="S18" s="115"/>
      <c r="T18" s="115"/>
      <c r="U18" s="115"/>
      <c r="V18" s="115"/>
      <c r="W18" s="115"/>
      <c r="X18" s="115"/>
      <c r="Y18" s="116">
        <v>9</v>
      </c>
      <c r="Z18" s="116" t="s">
        <v>74</v>
      </c>
      <c r="AA18" s="116"/>
      <c r="AB18" s="366">
        <v>18</v>
      </c>
      <c r="AC18" s="116" t="s">
        <v>86</v>
      </c>
      <c r="AD18" s="116">
        <v>3</v>
      </c>
      <c r="AE18" s="115"/>
      <c r="AF18" s="115"/>
      <c r="AG18" s="115"/>
      <c r="AH18" s="115"/>
      <c r="AI18" s="115"/>
      <c r="AJ18" s="115"/>
      <c r="AK18" s="116"/>
      <c r="AL18" s="116"/>
      <c r="AM18" s="116"/>
      <c r="AN18" s="116"/>
      <c r="AO18" s="116"/>
      <c r="AP18" s="116"/>
      <c r="AQ18" s="76"/>
    </row>
    <row r="19" spans="1:47" ht="20.149999999999999" customHeight="1" x14ac:dyDescent="0.2">
      <c r="A19" s="83" t="s">
        <v>19</v>
      </c>
      <c r="B19" s="136" t="s">
        <v>263</v>
      </c>
      <c r="C19" s="134" t="s">
        <v>97</v>
      </c>
      <c r="D19" s="29">
        <f t="shared" si="0"/>
        <v>27</v>
      </c>
      <c r="E19" s="18">
        <f t="shared" si="1"/>
        <v>4</v>
      </c>
      <c r="F19" s="120" t="s">
        <v>76</v>
      </c>
      <c r="G19" s="115"/>
      <c r="H19" s="115"/>
      <c r="I19" s="115"/>
      <c r="J19" s="115"/>
      <c r="K19" s="115"/>
      <c r="L19" s="115"/>
      <c r="M19" s="116"/>
      <c r="N19" s="116"/>
      <c r="O19" s="116"/>
      <c r="P19" s="116"/>
      <c r="Q19" s="116"/>
      <c r="R19" s="116"/>
      <c r="S19" s="115"/>
      <c r="T19" s="115"/>
      <c r="U19" s="115"/>
      <c r="V19" s="115"/>
      <c r="W19" s="115"/>
      <c r="X19" s="115"/>
      <c r="Y19" s="116">
        <v>9</v>
      </c>
      <c r="Z19" s="116">
        <v>18</v>
      </c>
      <c r="AA19" s="116"/>
      <c r="AB19" s="366"/>
      <c r="AC19" s="116" t="s">
        <v>76</v>
      </c>
      <c r="AD19" s="116">
        <v>4</v>
      </c>
      <c r="AE19" s="117"/>
      <c r="AF19" s="117"/>
      <c r="AG19" s="117"/>
      <c r="AH19" s="117"/>
      <c r="AI19" s="117"/>
      <c r="AJ19" s="117"/>
      <c r="AK19" s="118"/>
      <c r="AL19" s="118"/>
      <c r="AM19" s="118"/>
      <c r="AN19" s="118"/>
      <c r="AO19" s="118"/>
      <c r="AP19" s="118"/>
      <c r="AQ19" s="76"/>
    </row>
    <row r="20" spans="1:47" ht="20.149999999999999" customHeight="1" x14ac:dyDescent="0.2">
      <c r="A20" s="83" t="s">
        <v>20</v>
      </c>
      <c r="B20" s="136" t="s">
        <v>246</v>
      </c>
      <c r="C20" s="134" t="s">
        <v>99</v>
      </c>
      <c r="D20" s="29">
        <f t="shared" si="0"/>
        <v>18</v>
      </c>
      <c r="E20" s="18">
        <f t="shared" si="1"/>
        <v>2</v>
      </c>
      <c r="F20" s="120" t="s">
        <v>75</v>
      </c>
      <c r="G20" s="115"/>
      <c r="H20" s="115"/>
      <c r="I20" s="115"/>
      <c r="J20" s="115"/>
      <c r="K20" s="115"/>
      <c r="L20" s="115"/>
      <c r="M20" s="116"/>
      <c r="N20" s="116"/>
      <c r="O20" s="116"/>
      <c r="P20" s="116"/>
      <c r="Q20" s="116"/>
      <c r="R20" s="116"/>
      <c r="S20" s="115"/>
      <c r="T20" s="115"/>
      <c r="U20" s="115"/>
      <c r="V20" s="115"/>
      <c r="W20" s="115"/>
      <c r="X20" s="115"/>
      <c r="Y20" s="116" t="s">
        <v>74</v>
      </c>
      <c r="Z20" s="116" t="s">
        <v>74</v>
      </c>
      <c r="AA20" s="116"/>
      <c r="AB20" s="366">
        <v>18</v>
      </c>
      <c r="AC20" s="116" t="s">
        <v>75</v>
      </c>
      <c r="AD20" s="116">
        <v>2</v>
      </c>
      <c r="AE20" s="117"/>
      <c r="AF20" s="117"/>
      <c r="AG20" s="117"/>
      <c r="AH20" s="117"/>
      <c r="AI20" s="117"/>
      <c r="AJ20" s="117"/>
      <c r="AK20" s="118"/>
      <c r="AL20" s="118"/>
      <c r="AM20" s="118"/>
      <c r="AN20" s="118"/>
      <c r="AO20" s="118"/>
      <c r="AP20" s="118"/>
      <c r="AQ20" s="76"/>
    </row>
    <row r="21" spans="1:47" ht="26.15" customHeight="1" x14ac:dyDescent="0.2">
      <c r="A21" s="83" t="s">
        <v>21</v>
      </c>
      <c r="B21" s="136" t="s">
        <v>247</v>
      </c>
      <c r="C21" s="134" t="s">
        <v>91</v>
      </c>
      <c r="D21" s="29">
        <f t="shared" si="0"/>
        <v>27</v>
      </c>
      <c r="E21" s="18">
        <f t="shared" si="1"/>
        <v>4</v>
      </c>
      <c r="F21" s="120" t="s">
        <v>85</v>
      </c>
      <c r="G21" s="115"/>
      <c r="H21" s="115"/>
      <c r="I21" s="115"/>
      <c r="J21" s="115"/>
      <c r="K21" s="115"/>
      <c r="L21" s="115"/>
      <c r="M21" s="116"/>
      <c r="N21" s="116"/>
      <c r="O21" s="116"/>
      <c r="P21" s="116"/>
      <c r="Q21" s="116"/>
      <c r="R21" s="116"/>
      <c r="S21" s="115"/>
      <c r="T21" s="115"/>
      <c r="U21" s="115"/>
      <c r="V21" s="115"/>
      <c r="W21" s="115"/>
      <c r="X21" s="115"/>
      <c r="Y21" s="116">
        <v>9</v>
      </c>
      <c r="Z21" s="116"/>
      <c r="AA21" s="116"/>
      <c r="AB21" s="366">
        <v>18</v>
      </c>
      <c r="AC21" s="116" t="s">
        <v>85</v>
      </c>
      <c r="AD21" s="116">
        <v>4</v>
      </c>
      <c r="AE21" s="117"/>
      <c r="AF21" s="117"/>
      <c r="AG21" s="117"/>
      <c r="AH21" s="117"/>
      <c r="AI21" s="117"/>
      <c r="AJ21" s="117"/>
      <c r="AK21" s="118"/>
      <c r="AL21" s="118"/>
      <c r="AM21" s="118"/>
      <c r="AN21" s="118"/>
      <c r="AO21" s="118"/>
      <c r="AP21" s="118"/>
      <c r="AQ21" s="57"/>
      <c r="AU21" s="77"/>
    </row>
    <row r="22" spans="1:47" ht="26.15" customHeight="1" x14ac:dyDescent="0.2">
      <c r="A22" s="316" t="s">
        <v>22</v>
      </c>
      <c r="B22" s="373" t="s">
        <v>624</v>
      </c>
      <c r="C22" s="374" t="s">
        <v>595</v>
      </c>
      <c r="D22" s="29">
        <f>SUM(G22:J22, M22:P22, S22:V22,Y22:AB22,AE22:AH22,AK22:AN22)</f>
        <v>18</v>
      </c>
      <c r="E22" s="18">
        <f>L22+R22+X22+AD22+AJ22+AP22</f>
        <v>2</v>
      </c>
      <c r="F22" s="381" t="s">
        <v>75</v>
      </c>
      <c r="G22" s="318"/>
      <c r="H22" s="318"/>
      <c r="I22" s="318"/>
      <c r="J22" s="318"/>
      <c r="K22" s="318"/>
      <c r="L22" s="318"/>
      <c r="M22" s="319"/>
      <c r="N22" s="319"/>
      <c r="O22" s="319"/>
      <c r="P22" s="319"/>
      <c r="Q22" s="319"/>
      <c r="R22" s="319"/>
      <c r="S22" s="318"/>
      <c r="T22" s="318"/>
      <c r="U22" s="318"/>
      <c r="V22" s="318"/>
      <c r="W22" s="318"/>
      <c r="X22" s="318"/>
      <c r="Y22" s="319"/>
      <c r="Z22" s="319"/>
      <c r="AA22" s="319"/>
      <c r="AB22" s="382">
        <v>18</v>
      </c>
      <c r="AC22" s="319" t="s">
        <v>75</v>
      </c>
      <c r="AD22" s="319">
        <v>2</v>
      </c>
      <c r="AE22" s="320"/>
      <c r="AF22" s="320"/>
      <c r="AG22" s="320"/>
      <c r="AH22" s="383"/>
      <c r="AI22" s="320"/>
      <c r="AJ22" s="320"/>
      <c r="AK22" s="321"/>
      <c r="AL22" s="321"/>
      <c r="AM22" s="321"/>
      <c r="AN22" s="321"/>
      <c r="AO22" s="321"/>
      <c r="AP22" s="321"/>
      <c r="AR22" s="77"/>
    </row>
    <row r="23" spans="1:47" ht="26.15" customHeight="1" x14ac:dyDescent="0.2">
      <c r="A23" s="83" t="s">
        <v>22</v>
      </c>
      <c r="B23" s="136" t="s">
        <v>248</v>
      </c>
      <c r="C23" s="134" t="s">
        <v>92</v>
      </c>
      <c r="D23" s="29">
        <f t="shared" si="0"/>
        <v>18</v>
      </c>
      <c r="E23" s="18">
        <f t="shared" si="1"/>
        <v>3</v>
      </c>
      <c r="F23" s="120" t="s">
        <v>75</v>
      </c>
      <c r="G23" s="115"/>
      <c r="H23" s="115"/>
      <c r="I23" s="115"/>
      <c r="J23" s="115"/>
      <c r="K23" s="115"/>
      <c r="L23" s="115"/>
      <c r="M23" s="116"/>
      <c r="N23" s="116"/>
      <c r="O23" s="116"/>
      <c r="P23" s="116"/>
      <c r="Q23" s="116"/>
      <c r="R23" s="116"/>
      <c r="S23" s="115"/>
      <c r="T23" s="115"/>
      <c r="U23" s="115"/>
      <c r="V23" s="115"/>
      <c r="W23" s="115"/>
      <c r="X23" s="115"/>
      <c r="Y23" s="116"/>
      <c r="Z23" s="116"/>
      <c r="AA23" s="116"/>
      <c r="AB23" s="116"/>
      <c r="AC23" s="116"/>
      <c r="AD23" s="116"/>
      <c r="AE23" s="115" t="s">
        <v>74</v>
      </c>
      <c r="AF23" s="115" t="s">
        <v>74</v>
      </c>
      <c r="AG23" s="115"/>
      <c r="AH23" s="122">
        <v>18</v>
      </c>
      <c r="AI23" s="115" t="s">
        <v>75</v>
      </c>
      <c r="AJ23" s="115">
        <v>3</v>
      </c>
      <c r="AK23" s="118"/>
      <c r="AL23" s="118"/>
      <c r="AM23" s="118"/>
      <c r="AN23" s="118"/>
      <c r="AO23" s="118"/>
      <c r="AP23" s="118"/>
      <c r="AQ23" s="76"/>
    </row>
    <row r="24" spans="1:47" ht="20.149999999999999" customHeight="1" x14ac:dyDescent="0.2">
      <c r="A24" s="83" t="s">
        <v>23</v>
      </c>
      <c r="B24" s="136" t="s">
        <v>249</v>
      </c>
      <c r="C24" s="134" t="s">
        <v>89</v>
      </c>
      <c r="D24" s="29">
        <f t="shared" si="0"/>
        <v>18</v>
      </c>
      <c r="E24" s="18">
        <f t="shared" si="1"/>
        <v>2</v>
      </c>
      <c r="F24" s="120" t="s">
        <v>75</v>
      </c>
      <c r="G24" s="115"/>
      <c r="H24" s="115"/>
      <c r="I24" s="115"/>
      <c r="J24" s="115"/>
      <c r="K24" s="115"/>
      <c r="L24" s="115"/>
      <c r="M24" s="116"/>
      <c r="N24" s="116"/>
      <c r="O24" s="116"/>
      <c r="P24" s="116"/>
      <c r="Q24" s="116"/>
      <c r="R24" s="116"/>
      <c r="S24" s="115"/>
      <c r="T24" s="115"/>
      <c r="U24" s="115"/>
      <c r="V24" s="115"/>
      <c r="W24" s="115"/>
      <c r="X24" s="115"/>
      <c r="Y24" s="116"/>
      <c r="Z24" s="116"/>
      <c r="AA24" s="116"/>
      <c r="AB24" s="116"/>
      <c r="AC24" s="116"/>
      <c r="AD24" s="116"/>
      <c r="AE24" s="115" t="s">
        <v>74</v>
      </c>
      <c r="AF24" s="115" t="s">
        <v>74</v>
      </c>
      <c r="AG24" s="115"/>
      <c r="AH24" s="122">
        <v>18</v>
      </c>
      <c r="AI24" s="115" t="s">
        <v>75</v>
      </c>
      <c r="AJ24" s="115">
        <v>2</v>
      </c>
      <c r="AK24" s="118"/>
      <c r="AL24" s="118"/>
      <c r="AM24" s="118"/>
      <c r="AN24" s="118"/>
      <c r="AO24" s="118"/>
      <c r="AP24" s="118"/>
      <c r="AQ24" s="76"/>
    </row>
    <row r="25" spans="1:47" ht="20.149999999999999" customHeight="1" x14ac:dyDescent="0.2">
      <c r="A25" s="83" t="s">
        <v>24</v>
      </c>
      <c r="B25" s="136" t="s">
        <v>250</v>
      </c>
      <c r="C25" s="134" t="s">
        <v>100</v>
      </c>
      <c r="D25" s="29">
        <f t="shared" si="0"/>
        <v>18</v>
      </c>
      <c r="E25" s="18">
        <f t="shared" si="1"/>
        <v>2</v>
      </c>
      <c r="F25" s="120" t="s">
        <v>75</v>
      </c>
      <c r="G25" s="115"/>
      <c r="H25" s="115"/>
      <c r="I25" s="115"/>
      <c r="J25" s="115"/>
      <c r="K25" s="115"/>
      <c r="L25" s="115"/>
      <c r="M25" s="116"/>
      <c r="N25" s="116"/>
      <c r="O25" s="116"/>
      <c r="P25" s="116"/>
      <c r="Q25" s="116"/>
      <c r="R25" s="116"/>
      <c r="S25" s="115"/>
      <c r="T25" s="115"/>
      <c r="U25" s="115"/>
      <c r="V25" s="115"/>
      <c r="W25" s="115"/>
      <c r="X25" s="115"/>
      <c r="Y25" s="116"/>
      <c r="Z25" s="116"/>
      <c r="AA25" s="116"/>
      <c r="AB25" s="116"/>
      <c r="AC25" s="116"/>
      <c r="AD25" s="116"/>
      <c r="AE25" s="115" t="s">
        <v>74</v>
      </c>
      <c r="AF25" s="115" t="s">
        <v>74</v>
      </c>
      <c r="AG25" s="115"/>
      <c r="AH25" s="122">
        <v>18</v>
      </c>
      <c r="AI25" s="115" t="s">
        <v>75</v>
      </c>
      <c r="AJ25" s="115">
        <v>2</v>
      </c>
      <c r="AK25" s="118"/>
      <c r="AL25" s="118"/>
      <c r="AM25" s="118"/>
      <c r="AN25" s="118"/>
      <c r="AO25" s="118"/>
      <c r="AP25" s="118"/>
      <c r="AQ25" s="76"/>
    </row>
    <row r="26" spans="1:47" ht="20.149999999999999" customHeight="1" x14ac:dyDescent="0.2">
      <c r="A26" s="83" t="s">
        <v>25</v>
      </c>
      <c r="B26" s="136" t="s">
        <v>251</v>
      </c>
      <c r="C26" s="134" t="s">
        <v>103</v>
      </c>
      <c r="D26" s="29">
        <f t="shared" si="0"/>
        <v>27</v>
      </c>
      <c r="E26" s="18">
        <f t="shared" si="1"/>
        <v>4</v>
      </c>
      <c r="F26" s="120" t="s">
        <v>76</v>
      </c>
      <c r="G26" s="115"/>
      <c r="H26" s="115"/>
      <c r="I26" s="115"/>
      <c r="J26" s="115"/>
      <c r="K26" s="115"/>
      <c r="L26" s="115"/>
      <c r="M26" s="116"/>
      <c r="N26" s="116"/>
      <c r="O26" s="116"/>
      <c r="P26" s="116"/>
      <c r="Q26" s="116"/>
      <c r="R26" s="116"/>
      <c r="S26" s="115"/>
      <c r="T26" s="115"/>
      <c r="U26" s="115"/>
      <c r="V26" s="115"/>
      <c r="W26" s="115"/>
      <c r="X26" s="115"/>
      <c r="Y26" s="116"/>
      <c r="Z26" s="116"/>
      <c r="AA26" s="116"/>
      <c r="AB26" s="116"/>
      <c r="AC26" s="116"/>
      <c r="AD26" s="116"/>
      <c r="AE26" s="117">
        <v>9</v>
      </c>
      <c r="AF26" s="117">
        <v>18</v>
      </c>
      <c r="AG26" s="117"/>
      <c r="AH26" s="367" t="s">
        <v>74</v>
      </c>
      <c r="AI26" s="117" t="s">
        <v>76</v>
      </c>
      <c r="AJ26" s="117">
        <v>4</v>
      </c>
      <c r="AK26" s="118"/>
      <c r="AL26" s="118"/>
      <c r="AM26" s="118"/>
      <c r="AN26" s="118"/>
      <c r="AO26" s="118"/>
      <c r="AP26" s="118"/>
      <c r="AQ26" s="76"/>
    </row>
    <row r="27" spans="1:47" ht="26.15" customHeight="1" x14ac:dyDescent="0.2">
      <c r="A27" s="83" t="s">
        <v>26</v>
      </c>
      <c r="B27" s="136" t="s">
        <v>252</v>
      </c>
      <c r="C27" s="134" t="s">
        <v>105</v>
      </c>
      <c r="D27" s="29">
        <f t="shared" si="0"/>
        <v>27</v>
      </c>
      <c r="E27" s="18">
        <f t="shared" si="1"/>
        <v>3</v>
      </c>
      <c r="F27" s="120" t="s">
        <v>75</v>
      </c>
      <c r="G27" s="115"/>
      <c r="H27" s="115"/>
      <c r="I27" s="115"/>
      <c r="J27" s="115"/>
      <c r="K27" s="115"/>
      <c r="L27" s="115"/>
      <c r="M27" s="116"/>
      <c r="N27" s="116"/>
      <c r="O27" s="116"/>
      <c r="P27" s="116"/>
      <c r="Q27" s="116"/>
      <c r="R27" s="116"/>
      <c r="S27" s="115"/>
      <c r="T27" s="115"/>
      <c r="U27" s="115"/>
      <c r="V27" s="115"/>
      <c r="W27" s="115"/>
      <c r="X27" s="115"/>
      <c r="Y27" s="116"/>
      <c r="Z27" s="116"/>
      <c r="AA27" s="116"/>
      <c r="AB27" s="116"/>
      <c r="AC27" s="116"/>
      <c r="AD27" s="116"/>
      <c r="AE27" s="117" t="s">
        <v>74</v>
      </c>
      <c r="AF27" s="117" t="s">
        <v>74</v>
      </c>
      <c r="AG27" s="117"/>
      <c r="AH27" s="367">
        <v>27</v>
      </c>
      <c r="AI27" s="117" t="s">
        <v>75</v>
      </c>
      <c r="AJ27" s="117">
        <v>3</v>
      </c>
      <c r="AK27" s="118"/>
      <c r="AL27" s="118"/>
      <c r="AM27" s="118"/>
      <c r="AN27" s="118"/>
      <c r="AO27" s="118"/>
      <c r="AP27" s="118"/>
      <c r="AQ27" s="76"/>
    </row>
    <row r="28" spans="1:47" ht="20.149999999999999" customHeight="1" x14ac:dyDescent="0.2">
      <c r="A28" s="83" t="s">
        <v>27</v>
      </c>
      <c r="B28" s="136" t="s">
        <v>262</v>
      </c>
      <c r="C28" s="134" t="s">
        <v>107</v>
      </c>
      <c r="D28" s="29">
        <f t="shared" si="0"/>
        <v>27</v>
      </c>
      <c r="E28" s="18">
        <f t="shared" si="1"/>
        <v>3</v>
      </c>
      <c r="F28" s="120" t="s">
        <v>75</v>
      </c>
      <c r="G28" s="115"/>
      <c r="H28" s="115"/>
      <c r="I28" s="115"/>
      <c r="J28" s="115"/>
      <c r="K28" s="115"/>
      <c r="L28" s="115"/>
      <c r="M28" s="116"/>
      <c r="N28" s="116"/>
      <c r="O28" s="116"/>
      <c r="P28" s="116"/>
      <c r="Q28" s="116"/>
      <c r="R28" s="116"/>
      <c r="S28" s="115"/>
      <c r="T28" s="115"/>
      <c r="U28" s="115"/>
      <c r="V28" s="115"/>
      <c r="W28" s="115"/>
      <c r="X28" s="115"/>
      <c r="Y28" s="116"/>
      <c r="Z28" s="116"/>
      <c r="AA28" s="116"/>
      <c r="AB28" s="116"/>
      <c r="AC28" s="116"/>
      <c r="AD28" s="116"/>
      <c r="AE28" s="115"/>
      <c r="AF28" s="115"/>
      <c r="AG28" s="115"/>
      <c r="AH28" s="122">
        <v>27</v>
      </c>
      <c r="AI28" s="115" t="s">
        <v>75</v>
      </c>
      <c r="AJ28" s="115">
        <v>3</v>
      </c>
      <c r="AK28" s="118"/>
      <c r="AL28" s="118"/>
      <c r="AM28" s="118"/>
      <c r="AN28" s="118"/>
      <c r="AO28" s="118"/>
      <c r="AP28" s="118"/>
    </row>
    <row r="29" spans="1:47" ht="26.15" customHeight="1" x14ac:dyDescent="0.2">
      <c r="A29" s="83" t="s">
        <v>28</v>
      </c>
      <c r="B29" s="136" t="s">
        <v>253</v>
      </c>
      <c r="C29" s="134" t="s">
        <v>101</v>
      </c>
      <c r="D29" s="29">
        <f t="shared" si="0"/>
        <v>27</v>
      </c>
      <c r="E29" s="18">
        <f t="shared" si="1"/>
        <v>4</v>
      </c>
      <c r="F29" s="120" t="s">
        <v>75</v>
      </c>
      <c r="G29" s="115"/>
      <c r="H29" s="115"/>
      <c r="I29" s="115"/>
      <c r="J29" s="115"/>
      <c r="K29" s="115"/>
      <c r="L29" s="115"/>
      <c r="M29" s="116"/>
      <c r="N29" s="116"/>
      <c r="O29" s="116"/>
      <c r="P29" s="116"/>
      <c r="Q29" s="116"/>
      <c r="R29" s="116"/>
      <c r="S29" s="115"/>
      <c r="T29" s="115"/>
      <c r="U29" s="115"/>
      <c r="V29" s="115"/>
      <c r="W29" s="115"/>
      <c r="X29" s="115"/>
      <c r="Y29" s="116"/>
      <c r="Z29" s="116"/>
      <c r="AA29" s="116"/>
      <c r="AB29" s="116"/>
      <c r="AC29" s="116"/>
      <c r="AD29" s="116"/>
      <c r="AE29" s="117"/>
      <c r="AF29" s="117"/>
      <c r="AG29" s="117"/>
      <c r="AH29" s="367"/>
      <c r="AI29" s="117"/>
      <c r="AJ29" s="117"/>
      <c r="AK29" s="116" t="s">
        <v>74</v>
      </c>
      <c r="AL29" s="116" t="s">
        <v>74</v>
      </c>
      <c r="AM29" s="116"/>
      <c r="AN29" s="366">
        <v>27</v>
      </c>
      <c r="AO29" s="116" t="s">
        <v>75</v>
      </c>
      <c r="AP29" s="116">
        <v>4</v>
      </c>
      <c r="AQ29" s="78"/>
    </row>
    <row r="30" spans="1:47" ht="26.15" customHeight="1" x14ac:dyDescent="0.2">
      <c r="A30" s="83" t="s">
        <v>29</v>
      </c>
      <c r="B30" s="136" t="s">
        <v>254</v>
      </c>
      <c r="C30" s="134" t="s">
        <v>106</v>
      </c>
      <c r="D30" s="29">
        <f t="shared" si="0"/>
        <v>18</v>
      </c>
      <c r="E30" s="18">
        <f t="shared" si="1"/>
        <v>4</v>
      </c>
      <c r="F30" s="120" t="s">
        <v>76</v>
      </c>
      <c r="G30" s="115"/>
      <c r="H30" s="115"/>
      <c r="I30" s="115"/>
      <c r="J30" s="115"/>
      <c r="K30" s="115"/>
      <c r="L30" s="115"/>
      <c r="M30" s="116"/>
      <c r="N30" s="116"/>
      <c r="O30" s="116"/>
      <c r="P30" s="116"/>
      <c r="Q30" s="116"/>
      <c r="R30" s="116"/>
      <c r="S30" s="115"/>
      <c r="T30" s="115"/>
      <c r="U30" s="115"/>
      <c r="V30" s="115"/>
      <c r="W30" s="115"/>
      <c r="X30" s="115"/>
      <c r="Y30" s="116"/>
      <c r="Z30" s="116"/>
      <c r="AA30" s="116"/>
      <c r="AB30" s="116"/>
      <c r="AC30" s="116"/>
      <c r="AD30" s="116"/>
      <c r="AE30" s="117"/>
      <c r="AF30" s="117"/>
      <c r="AG30" s="117"/>
      <c r="AH30" s="117"/>
      <c r="AI30" s="117"/>
      <c r="AJ30" s="117"/>
      <c r="AK30" s="118">
        <v>9</v>
      </c>
      <c r="AL30" s="118">
        <v>9</v>
      </c>
      <c r="AM30" s="118"/>
      <c r="AN30" s="368" t="s">
        <v>74</v>
      </c>
      <c r="AO30" s="118" t="s">
        <v>76</v>
      </c>
      <c r="AP30" s="118">
        <v>4</v>
      </c>
      <c r="AQ30" s="76"/>
    </row>
    <row r="31" spans="1:47" ht="26.15" customHeight="1" x14ac:dyDescent="0.2">
      <c r="A31" s="83" t="s">
        <v>30</v>
      </c>
      <c r="B31" s="136" t="s">
        <v>255</v>
      </c>
      <c r="C31" s="134" t="s">
        <v>108</v>
      </c>
      <c r="D31" s="29">
        <f t="shared" si="0"/>
        <v>18</v>
      </c>
      <c r="E31" s="18">
        <f t="shared" si="1"/>
        <v>4</v>
      </c>
      <c r="F31" s="120" t="s">
        <v>75</v>
      </c>
      <c r="G31" s="115"/>
      <c r="H31" s="115"/>
      <c r="I31" s="115"/>
      <c r="J31" s="115"/>
      <c r="K31" s="115"/>
      <c r="L31" s="115"/>
      <c r="M31" s="116"/>
      <c r="N31" s="116"/>
      <c r="O31" s="116"/>
      <c r="P31" s="116"/>
      <c r="Q31" s="116"/>
      <c r="R31" s="116"/>
      <c r="S31" s="115"/>
      <c r="T31" s="115"/>
      <c r="U31" s="115"/>
      <c r="V31" s="115"/>
      <c r="W31" s="115"/>
      <c r="X31" s="115"/>
      <c r="Y31" s="116"/>
      <c r="Z31" s="116"/>
      <c r="AA31" s="116"/>
      <c r="AB31" s="116"/>
      <c r="AC31" s="116"/>
      <c r="AD31" s="116"/>
      <c r="AE31" s="117"/>
      <c r="AF31" s="117"/>
      <c r="AG31" s="117"/>
      <c r="AH31" s="117"/>
      <c r="AI31" s="117"/>
      <c r="AJ31" s="117"/>
      <c r="AK31" s="118"/>
      <c r="AL31" s="118"/>
      <c r="AM31" s="118"/>
      <c r="AN31" s="368">
        <v>18</v>
      </c>
      <c r="AO31" s="118" t="s">
        <v>75</v>
      </c>
      <c r="AP31" s="118">
        <v>4</v>
      </c>
    </row>
    <row r="32" spans="1:47" ht="20.149999999999999" customHeight="1" x14ac:dyDescent="0.2">
      <c r="A32" s="83" t="s">
        <v>31</v>
      </c>
      <c r="B32" s="136" t="s">
        <v>256</v>
      </c>
      <c r="C32" s="134" t="s">
        <v>109</v>
      </c>
      <c r="D32" s="29">
        <f t="shared" si="0"/>
        <v>18</v>
      </c>
      <c r="E32" s="18">
        <f t="shared" si="1"/>
        <v>3</v>
      </c>
      <c r="F32" s="120" t="s">
        <v>75</v>
      </c>
      <c r="G32" s="115"/>
      <c r="H32" s="115"/>
      <c r="I32" s="115"/>
      <c r="J32" s="115"/>
      <c r="K32" s="115"/>
      <c r="L32" s="115"/>
      <c r="M32" s="116"/>
      <c r="N32" s="116"/>
      <c r="O32" s="116"/>
      <c r="P32" s="116"/>
      <c r="Q32" s="116"/>
      <c r="R32" s="116"/>
      <c r="S32" s="115"/>
      <c r="T32" s="115"/>
      <c r="U32" s="115"/>
      <c r="V32" s="115"/>
      <c r="W32" s="115"/>
      <c r="X32" s="115"/>
      <c r="Y32" s="116"/>
      <c r="Z32" s="116"/>
      <c r="AA32" s="116"/>
      <c r="AB32" s="116"/>
      <c r="AC32" s="116"/>
      <c r="AD32" s="116"/>
      <c r="AE32" s="117" t="s">
        <v>74</v>
      </c>
      <c r="AF32" s="117" t="s">
        <v>74</v>
      </c>
      <c r="AG32" s="117"/>
      <c r="AH32" s="117" t="s">
        <v>74</v>
      </c>
      <c r="AI32" s="117"/>
      <c r="AJ32" s="117"/>
      <c r="AK32" s="118" t="s">
        <v>74</v>
      </c>
      <c r="AL32" s="118">
        <v>18</v>
      </c>
      <c r="AM32" s="118"/>
      <c r="AN32" s="368" t="s">
        <v>74</v>
      </c>
      <c r="AO32" s="118" t="s">
        <v>75</v>
      </c>
      <c r="AP32" s="118">
        <v>3</v>
      </c>
    </row>
    <row r="33" spans="1:44" ht="20.149999999999999" customHeight="1" x14ac:dyDescent="0.25">
      <c r="A33" s="486" t="s">
        <v>527</v>
      </c>
      <c r="B33" s="487"/>
      <c r="C33" s="488"/>
      <c r="D33" s="492">
        <f>SUM(D6:D32)</f>
        <v>594</v>
      </c>
      <c r="E33" s="492">
        <f>SUM(E6:E32)</f>
        <v>81</v>
      </c>
      <c r="F33" s="492" t="s">
        <v>128</v>
      </c>
      <c r="G33" s="128">
        <f>SUM(G6:G32)</f>
        <v>9</v>
      </c>
      <c r="H33" s="128">
        <f>SUM(H6:H32)</f>
        <v>18</v>
      </c>
      <c r="I33" s="128">
        <f>SUM(I6:I32)</f>
        <v>18</v>
      </c>
      <c r="J33" s="128">
        <f>SUM(J6:J32)</f>
        <v>0</v>
      </c>
      <c r="K33" s="129" t="s">
        <v>128</v>
      </c>
      <c r="L33" s="129">
        <f>SUM(L6:L32)</f>
        <v>6</v>
      </c>
      <c r="M33" s="130">
        <f>SUM(M6:M32)</f>
        <v>36</v>
      </c>
      <c r="N33" s="130">
        <f>SUM(N6:N32)</f>
        <v>36</v>
      </c>
      <c r="O33" s="130">
        <f>SUM(O6:O32)</f>
        <v>0</v>
      </c>
      <c r="P33" s="130">
        <f>SUM(P6:P32)</f>
        <v>0</v>
      </c>
      <c r="Q33" s="131" t="s">
        <v>128</v>
      </c>
      <c r="R33" s="131">
        <f>SUM(R6:R32)</f>
        <v>12</v>
      </c>
      <c r="S33" s="128">
        <f>SUM(S6:S32)</f>
        <v>9</v>
      </c>
      <c r="T33" s="128">
        <f>SUM(T6:T32)</f>
        <v>18</v>
      </c>
      <c r="U33" s="128">
        <f>SUM(U6:U32)</f>
        <v>36</v>
      </c>
      <c r="V33" s="128">
        <f>SUM(V6:V32)</f>
        <v>54</v>
      </c>
      <c r="W33" s="129" t="s">
        <v>128</v>
      </c>
      <c r="X33" s="129">
        <v>12</v>
      </c>
      <c r="Y33" s="130">
        <f>SUM(Y6:Y32)</f>
        <v>36</v>
      </c>
      <c r="Z33" s="130">
        <f>SUM(Z6:Z32)</f>
        <v>36</v>
      </c>
      <c r="AA33" s="130">
        <f>SUM(AA6:AA32)</f>
        <v>0</v>
      </c>
      <c r="AB33" s="130">
        <f>SUM(AB6:AB32)</f>
        <v>72</v>
      </c>
      <c r="AC33" s="131" t="s">
        <v>128</v>
      </c>
      <c r="AD33" s="131">
        <f>SUM(AD6:AD32)</f>
        <v>19</v>
      </c>
      <c r="AE33" s="128">
        <f>SUM(AE6:AE32)</f>
        <v>9</v>
      </c>
      <c r="AF33" s="128">
        <f>SUM(AF6:AF32)</f>
        <v>18</v>
      </c>
      <c r="AG33" s="128">
        <f>SUM(AG6:AG32)</f>
        <v>0</v>
      </c>
      <c r="AH33" s="128">
        <f>SUM(AH6:AH32)</f>
        <v>108</v>
      </c>
      <c r="AI33" s="129" t="s">
        <v>128</v>
      </c>
      <c r="AJ33" s="129">
        <v>17</v>
      </c>
      <c r="AK33" s="130">
        <f>SUM(AK6:AK32)</f>
        <v>9</v>
      </c>
      <c r="AL33" s="130">
        <f>SUM(AL6:AL32)</f>
        <v>27</v>
      </c>
      <c r="AM33" s="130">
        <f>SUM(AM6:AM32)</f>
        <v>0</v>
      </c>
      <c r="AN33" s="130">
        <f>SUM(AN6:AN32)</f>
        <v>45</v>
      </c>
      <c r="AO33" s="131" t="s">
        <v>128</v>
      </c>
      <c r="AP33" s="131">
        <f>SUM(AP6:AP32)</f>
        <v>15</v>
      </c>
      <c r="AQ33" s="58">
        <f>SUM(G33:K33,M33:P33,S33:W33,Y33:AB33,AE33:AH33,AK33:AN33)</f>
        <v>594</v>
      </c>
      <c r="AR33">
        <f>L33+R33+X33+AD33+AJ33+AP33</f>
        <v>81</v>
      </c>
    </row>
    <row r="34" spans="1:44" ht="13" x14ac:dyDescent="0.2">
      <c r="A34" s="489"/>
      <c r="B34" s="490"/>
      <c r="C34" s="491"/>
      <c r="D34" s="493"/>
      <c r="E34" s="493"/>
      <c r="F34" s="493"/>
      <c r="G34" s="485">
        <f>SUM(G33:J33)</f>
        <v>45</v>
      </c>
      <c r="H34" s="485"/>
      <c r="I34" s="485"/>
      <c r="J34" s="485"/>
      <c r="K34" s="132"/>
      <c r="L34" s="132"/>
      <c r="M34" s="494">
        <f>SUM(M33:P33)</f>
        <v>72</v>
      </c>
      <c r="N34" s="494"/>
      <c r="O34" s="494"/>
      <c r="P34" s="494"/>
      <c r="Q34" s="133"/>
      <c r="R34" s="133"/>
      <c r="S34" s="485">
        <f>SUM(S33:V33)</f>
        <v>117</v>
      </c>
      <c r="T34" s="485"/>
      <c r="U34" s="485"/>
      <c r="V34" s="485"/>
      <c r="W34" s="132"/>
      <c r="X34" s="132"/>
      <c r="Y34" s="494">
        <f>SUM(Y33:AB33)</f>
        <v>144</v>
      </c>
      <c r="Z34" s="494"/>
      <c r="AA34" s="494"/>
      <c r="AB34" s="494"/>
      <c r="AC34" s="133"/>
      <c r="AD34" s="133"/>
      <c r="AE34" s="485">
        <f>SUM(AE33:AH33)</f>
        <v>135</v>
      </c>
      <c r="AF34" s="485"/>
      <c r="AG34" s="485"/>
      <c r="AH34" s="485"/>
      <c r="AI34" s="132"/>
      <c r="AJ34" s="132"/>
      <c r="AK34" s="494">
        <f>SUM(AK33:AN33)</f>
        <v>81</v>
      </c>
      <c r="AL34" s="494"/>
      <c r="AM34" s="494"/>
      <c r="AN34" s="494"/>
      <c r="AO34" s="133"/>
      <c r="AP34" s="133"/>
      <c r="AQ34" s="91">
        <f>G34+M34+S34+Y34+AE34+AK34</f>
        <v>594</v>
      </c>
    </row>
    <row r="35" spans="1:44" x14ac:dyDescent="0.2">
      <c r="G35" s="79"/>
      <c r="H35" s="79"/>
      <c r="I35" s="79"/>
      <c r="J35" s="79"/>
      <c r="M35" s="79"/>
      <c r="N35" s="79"/>
      <c r="O35" s="79"/>
      <c r="P35" s="79"/>
      <c r="S35" s="79"/>
      <c r="T35" s="79"/>
      <c r="U35" s="79"/>
      <c r="V35" s="79"/>
      <c r="Y35" s="79"/>
      <c r="Z35" s="79"/>
      <c r="AA35" s="79"/>
      <c r="AB35" s="79"/>
      <c r="AE35" s="79"/>
      <c r="AF35" s="79"/>
      <c r="AG35" s="79"/>
      <c r="AH35" s="79"/>
      <c r="AK35" s="79"/>
      <c r="AL35" s="79"/>
      <c r="AM35" s="79"/>
      <c r="AN35" s="79"/>
    </row>
    <row r="36" spans="1:44" x14ac:dyDescent="0.2">
      <c r="G36" s="79"/>
      <c r="H36" s="79"/>
      <c r="I36" s="79"/>
      <c r="J36" s="79"/>
      <c r="M36" s="79"/>
      <c r="N36" s="79"/>
      <c r="O36" s="79"/>
      <c r="P36" s="79"/>
      <c r="S36" s="79"/>
      <c r="T36" s="79"/>
      <c r="U36" s="79"/>
      <c r="V36" s="79"/>
      <c r="Y36" s="79"/>
      <c r="Z36" s="79"/>
      <c r="AA36" s="79"/>
      <c r="AB36" s="79"/>
      <c r="AE36" s="79"/>
      <c r="AF36" s="79"/>
      <c r="AG36" s="79"/>
      <c r="AH36" s="79"/>
      <c r="AK36" s="79"/>
      <c r="AL36" s="79"/>
      <c r="AM36" s="79"/>
      <c r="AN36" s="79"/>
    </row>
    <row r="37" spans="1:44" ht="12.5" x14ac:dyDescent="0.25">
      <c r="B37" s="81" t="s">
        <v>267</v>
      </c>
      <c r="C37" s="81"/>
      <c r="D37" s="1"/>
      <c r="E37" s="81"/>
      <c r="F37" s="81"/>
      <c r="G37" s="81"/>
      <c r="H37" s="81"/>
      <c r="I37" s="81"/>
      <c r="J37" s="81"/>
      <c r="K37" s="81" t="s">
        <v>269</v>
      </c>
      <c r="L37" s="81"/>
      <c r="M37" s="81"/>
      <c r="N37" s="81"/>
      <c r="O37" s="81"/>
      <c r="P37" s="81"/>
      <c r="Q37" s="81"/>
      <c r="R37" s="1"/>
      <c r="S37" s="81"/>
      <c r="U37" s="81"/>
      <c r="V37" s="81"/>
      <c r="W37" s="81" t="s">
        <v>269</v>
      </c>
      <c r="X37" s="81"/>
      <c r="Z37" s="1"/>
      <c r="AA37" s="79"/>
      <c r="AB37" s="81"/>
      <c r="AE37" s="79"/>
      <c r="AF37" s="79"/>
      <c r="AG37" s="79"/>
      <c r="AH37" s="79"/>
      <c r="AK37" s="79"/>
      <c r="AL37" s="79"/>
      <c r="AM37" s="79"/>
      <c r="AN37" s="79"/>
    </row>
    <row r="38" spans="1:44" ht="12.5" x14ac:dyDescent="0.25">
      <c r="B38" s="81"/>
      <c r="C38" s="81"/>
      <c r="D38" s="1"/>
      <c r="E38" s="81"/>
      <c r="F38" s="81"/>
      <c r="G38" s="81"/>
      <c r="H38" s="81"/>
      <c r="I38" s="81"/>
      <c r="J38" s="81"/>
      <c r="K38" s="81" t="s">
        <v>268</v>
      </c>
      <c r="L38" s="81"/>
      <c r="M38" s="81"/>
      <c r="N38" s="81"/>
      <c r="O38" s="81"/>
      <c r="P38" s="81"/>
      <c r="Q38" s="81"/>
      <c r="R38" s="1"/>
      <c r="S38" s="81"/>
      <c r="U38" s="81"/>
      <c r="V38" s="81"/>
      <c r="W38" s="81" t="s">
        <v>268</v>
      </c>
      <c r="X38" s="81"/>
      <c r="Z38" s="1"/>
      <c r="AA38" s="79"/>
      <c r="AB38" s="81"/>
      <c r="AE38" s="79"/>
      <c r="AF38" s="79"/>
      <c r="AG38" s="79"/>
      <c r="AH38" s="79"/>
      <c r="AK38" s="79"/>
      <c r="AL38" s="79"/>
      <c r="AM38" s="79"/>
      <c r="AN38" s="79"/>
    </row>
    <row r="39" spans="1:44" ht="12.5" x14ac:dyDescent="0.25">
      <c r="B39" s="81"/>
      <c r="C39" s="81"/>
      <c r="D39" s="1"/>
      <c r="E39" s="81"/>
      <c r="F39" s="81"/>
      <c r="G39" s="81"/>
      <c r="H39" s="81"/>
      <c r="I39" s="81"/>
      <c r="J39" s="81"/>
      <c r="K39" s="81" t="s">
        <v>450</v>
      </c>
      <c r="L39" s="81"/>
      <c r="M39" s="81"/>
      <c r="N39" s="81"/>
      <c r="O39" s="81"/>
      <c r="P39" s="81"/>
      <c r="Q39" s="81"/>
      <c r="R39" s="1"/>
      <c r="S39" s="81"/>
      <c r="U39" s="81"/>
      <c r="V39" s="81"/>
      <c r="W39" s="81" t="s">
        <v>559</v>
      </c>
      <c r="X39" s="81"/>
      <c r="Z39" s="1"/>
      <c r="AA39" s="79"/>
      <c r="AB39" s="81"/>
      <c r="AE39" s="79"/>
      <c r="AF39" s="79"/>
      <c r="AG39" s="79"/>
      <c r="AH39" s="79"/>
      <c r="AK39" s="79"/>
      <c r="AL39" s="79"/>
      <c r="AM39" s="79"/>
      <c r="AN39" s="79"/>
    </row>
    <row r="40" spans="1:44" ht="13" x14ac:dyDescent="0.3">
      <c r="B40" s="82"/>
      <c r="C40" s="82"/>
      <c r="D40" s="82"/>
      <c r="E40" s="82"/>
      <c r="F40" s="82"/>
      <c r="G40" s="82"/>
      <c r="H40" s="82"/>
      <c r="I40" s="82"/>
      <c r="J40" s="82"/>
      <c r="K40" s="92"/>
      <c r="L40" s="92"/>
      <c r="M40" s="92"/>
      <c r="N40" s="92"/>
      <c r="O40" s="92"/>
      <c r="P40" s="92"/>
      <c r="Q40" s="92"/>
      <c r="R40" s="92"/>
      <c r="S40" s="92"/>
      <c r="U40" s="92"/>
      <c r="V40" s="92"/>
      <c r="W40" s="92"/>
      <c r="X40" s="92"/>
      <c r="Z40" s="92"/>
      <c r="AB40" s="92"/>
    </row>
    <row r="41" spans="1:44" ht="13" x14ac:dyDescent="0.3">
      <c r="B41" s="82"/>
      <c r="C41" s="82"/>
      <c r="D41" s="82"/>
      <c r="E41" s="82"/>
      <c r="F41" s="82"/>
      <c r="G41" s="82"/>
      <c r="H41" s="82"/>
      <c r="I41" s="82"/>
      <c r="J41" s="82"/>
      <c r="K41" s="92"/>
      <c r="L41" s="92"/>
      <c r="M41" s="92"/>
      <c r="N41" s="92"/>
      <c r="O41" s="92"/>
      <c r="P41" s="92"/>
      <c r="Q41" s="92"/>
      <c r="R41" s="92"/>
      <c r="S41" s="92"/>
      <c r="U41" s="92"/>
      <c r="V41" s="92"/>
      <c r="W41" s="92"/>
      <c r="X41" s="92"/>
      <c r="Z41" s="92"/>
      <c r="AB41" s="92"/>
    </row>
    <row r="42" spans="1:44" ht="12.5" x14ac:dyDescent="0.25">
      <c r="B42" s="1"/>
      <c r="C42" s="1"/>
      <c r="D42" s="1"/>
      <c r="E42" s="1"/>
      <c r="F42" s="1"/>
      <c r="G42" s="1"/>
      <c r="H42" s="1"/>
      <c r="I42" s="1"/>
      <c r="J42" s="1"/>
      <c r="L42" s="1"/>
      <c r="M42" s="1"/>
      <c r="N42" s="1"/>
      <c r="O42" s="1"/>
      <c r="P42" s="1"/>
      <c r="Q42" s="1"/>
      <c r="R42" s="1"/>
      <c r="S42" s="1"/>
      <c r="U42" s="1"/>
      <c r="V42" s="1"/>
      <c r="W42" s="1"/>
      <c r="X42" s="1"/>
      <c r="Z42" s="1"/>
      <c r="AB42" s="81"/>
    </row>
    <row r="43" spans="1:44" ht="12.5" x14ac:dyDescent="0.25">
      <c r="B43" s="1"/>
      <c r="C43" s="1"/>
      <c r="D43" s="1"/>
      <c r="E43" s="1"/>
      <c r="F43" s="1"/>
      <c r="G43" s="1"/>
      <c r="H43" s="1"/>
      <c r="I43" s="1"/>
      <c r="J43" s="1"/>
      <c r="L43" s="1"/>
      <c r="M43" s="1"/>
      <c r="N43" s="1"/>
      <c r="O43" s="1"/>
      <c r="P43" s="1"/>
      <c r="Q43" s="1"/>
      <c r="R43" s="1"/>
      <c r="S43" s="1"/>
      <c r="U43" s="1"/>
      <c r="V43" s="1"/>
      <c r="W43" s="1"/>
      <c r="X43" s="1"/>
      <c r="Y43" s="1"/>
      <c r="Z43" s="1"/>
      <c r="AB43" s="81"/>
    </row>
    <row r="44" spans="1:44" ht="12.5" x14ac:dyDescent="0.25">
      <c r="B44" s="1"/>
      <c r="C44" s="1"/>
      <c r="D44" s="1"/>
      <c r="E44" s="1"/>
      <c r="F44" s="1"/>
      <c r="G44" s="1"/>
      <c r="H44" s="1"/>
      <c r="I44" s="1"/>
      <c r="J44" s="1"/>
      <c r="L44" s="1"/>
      <c r="M44" s="1"/>
      <c r="N44" s="1"/>
      <c r="O44" s="1"/>
      <c r="P44" s="1"/>
      <c r="Q44" s="1"/>
      <c r="R44" s="1"/>
      <c r="S44" s="1"/>
      <c r="U44" s="1"/>
      <c r="V44" s="1"/>
      <c r="W44" s="1"/>
      <c r="X44" s="1"/>
      <c r="Y44" s="1"/>
      <c r="Z44" s="1"/>
      <c r="AB44" s="81"/>
    </row>
  </sheetData>
  <mergeCells count="42">
    <mergeCell ref="AP4:AP5"/>
    <mergeCell ref="AD4:AD5"/>
    <mergeCell ref="X4:X5"/>
    <mergeCell ref="W4:W5"/>
    <mergeCell ref="Y34:AB34"/>
    <mergeCell ref="AK4:AN4"/>
    <mergeCell ref="AK34:AN34"/>
    <mergeCell ref="A33:C34"/>
    <mergeCell ref="D33:D34"/>
    <mergeCell ref="S34:V34"/>
    <mergeCell ref="AC4:AC5"/>
    <mergeCell ref="M34:P34"/>
    <mergeCell ref="L4:L5"/>
    <mergeCell ref="G4:J4"/>
    <mergeCell ref="E33:E34"/>
    <mergeCell ref="F33:F34"/>
    <mergeCell ref="E3:E5"/>
    <mergeCell ref="F3:F5"/>
    <mergeCell ref="AK3:AP3"/>
    <mergeCell ref="G34:J34"/>
    <mergeCell ref="K4:K5"/>
    <mergeCell ref="G3:L3"/>
    <mergeCell ref="A1:AP1"/>
    <mergeCell ref="A2:B2"/>
    <mergeCell ref="A3:A5"/>
    <mergeCell ref="B3:B5"/>
    <mergeCell ref="C3:C5"/>
    <mergeCell ref="D3:D5"/>
    <mergeCell ref="Y3:AD3"/>
    <mergeCell ref="M3:R3"/>
    <mergeCell ref="M4:P4"/>
    <mergeCell ref="Q4:Q5"/>
    <mergeCell ref="AO4:AO5"/>
    <mergeCell ref="Y4:AB4"/>
    <mergeCell ref="AE3:AJ3"/>
    <mergeCell ref="R4:R5"/>
    <mergeCell ref="S4:V4"/>
    <mergeCell ref="S3:X3"/>
    <mergeCell ref="AE34:AH34"/>
    <mergeCell ref="AE4:AH4"/>
    <mergeCell ref="AI4:AI5"/>
    <mergeCell ref="AJ4:AJ5"/>
  </mergeCells>
  <phoneticPr fontId="9" type="noConversion"/>
  <conditionalFormatting sqref="E8:E21 E23:E32">
    <cfRule type="cellIs" priority="4" stopIfTrue="1" operator="notEqual">
      <formula>C10</formula>
    </cfRule>
  </conditionalFormatting>
  <conditionalFormatting sqref="E6:E21 E23:E32">
    <cfRule type="cellIs" priority="3" stopIfTrue="1" operator="notEqual">
      <formula>C6</formula>
    </cfRule>
  </conditionalFormatting>
  <conditionalFormatting sqref="E6">
    <cfRule type="cellIs" priority="494" stopIfTrue="1" operator="notEqual">
      <formula>C9</formula>
    </cfRule>
  </conditionalFormatting>
  <conditionalFormatting sqref="E7">
    <cfRule type="cellIs" priority="496" stopIfTrue="1" operator="notEqual">
      <formula>C34</formula>
    </cfRule>
  </conditionalFormatting>
  <conditionalFormatting sqref="E22">
    <cfRule type="cellIs" priority="2" stopIfTrue="1" operator="notEqual">
      <formula>C24</formula>
    </cfRule>
  </conditionalFormatting>
  <conditionalFormatting sqref="E22">
    <cfRule type="cellIs" priority="1" stopIfTrue="1" operator="notEqual">
      <formula>C22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45" firstPageNumber="5" fitToHeight="0" orientation="landscape" r:id="rId1"/>
  <headerFooter alignWithMargins="0">
    <oddHeader>&amp;LKIERUNEK: PEDAGOGIKA&amp;C&amp;"Arial,Pogrubiony"&amp;12P L A N   S T U D I Ó W    N I E S T A C J O N A R N Y C H&amp;R&amp;"Arial,Kursywa"Rekrutacja w roku akademickim 2017/2018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42"/>
  <sheetViews>
    <sheetView topLeftCell="A16" zoomScale="80" zoomScaleNormal="80" zoomScaleSheetLayoutView="100" zoomScalePageLayoutView="70" workbookViewId="0">
      <selection activeCell="D36" sqref="D36:D38"/>
    </sheetView>
  </sheetViews>
  <sheetFormatPr defaultColWidth="9.1796875" defaultRowHeight="10" x14ac:dyDescent="0.25"/>
  <cols>
    <col min="1" max="1" width="4.1796875" style="84" customWidth="1"/>
    <col min="2" max="2" width="21.81640625" style="84" customWidth="1"/>
    <col min="3" max="3" width="44.7265625" style="84" customWidth="1"/>
    <col min="4" max="5" width="5.81640625" style="84" customWidth="1"/>
    <col min="6" max="6" width="6.7265625" style="84" customWidth="1"/>
    <col min="7" max="10" width="4.453125" style="84" customWidth="1"/>
    <col min="11" max="11" width="8" style="84" customWidth="1"/>
    <col min="12" max="12" width="4.54296875" style="84" customWidth="1"/>
    <col min="13" max="16" width="4.453125" style="84" customWidth="1"/>
    <col min="17" max="17" width="8" style="84" customWidth="1"/>
    <col min="18" max="18" width="4.54296875" style="84" customWidth="1"/>
    <col min="19" max="22" width="4.453125" style="84" customWidth="1"/>
    <col min="23" max="23" width="8" style="84" customWidth="1"/>
    <col min="24" max="24" width="4.54296875" style="84" customWidth="1"/>
    <col min="25" max="28" width="4.453125" style="84" customWidth="1"/>
    <col min="29" max="29" width="8" style="84" customWidth="1"/>
    <col min="30" max="30" width="4.54296875" style="84" customWidth="1"/>
    <col min="31" max="34" width="4.453125" style="84" customWidth="1"/>
    <col min="35" max="35" width="8" style="84" customWidth="1"/>
    <col min="36" max="36" width="4.54296875" style="84" customWidth="1"/>
    <col min="37" max="40" width="4.453125" style="84" customWidth="1"/>
    <col min="41" max="41" width="8" style="84" customWidth="1"/>
    <col min="42" max="42" width="4.54296875" style="84" customWidth="1"/>
    <col min="43" max="16384" width="9.1796875" style="84"/>
  </cols>
  <sheetData>
    <row r="1" spans="1:42" ht="16" thickBot="1" x14ac:dyDescent="0.4">
      <c r="A1" s="445" t="s">
        <v>360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</row>
    <row r="2" spans="1:42" ht="10.5" thickTop="1" x14ac:dyDescent="0.25">
      <c r="A2" s="502"/>
      <c r="B2" s="502"/>
    </row>
    <row r="3" spans="1:42" ht="12.65" customHeight="1" x14ac:dyDescent="0.25">
      <c r="A3" s="402" t="s">
        <v>0</v>
      </c>
      <c r="B3" s="404" t="s">
        <v>1</v>
      </c>
      <c r="C3" s="402" t="s">
        <v>2</v>
      </c>
      <c r="D3" s="407" t="s">
        <v>51</v>
      </c>
      <c r="E3" s="407" t="s">
        <v>3</v>
      </c>
      <c r="F3" s="402" t="s">
        <v>52</v>
      </c>
      <c r="G3" s="404" t="s">
        <v>54</v>
      </c>
      <c r="H3" s="404"/>
      <c r="I3" s="404"/>
      <c r="J3" s="404"/>
      <c r="K3" s="404"/>
      <c r="L3" s="404"/>
      <c r="M3" s="406" t="s">
        <v>55</v>
      </c>
      <c r="N3" s="406"/>
      <c r="O3" s="406"/>
      <c r="P3" s="406"/>
      <c r="Q3" s="406"/>
      <c r="R3" s="406"/>
      <c r="S3" s="404" t="s">
        <v>56</v>
      </c>
      <c r="T3" s="404"/>
      <c r="U3" s="404"/>
      <c r="V3" s="404"/>
      <c r="W3" s="404"/>
      <c r="X3" s="404"/>
      <c r="Y3" s="406" t="s">
        <v>57</v>
      </c>
      <c r="Z3" s="406"/>
      <c r="AA3" s="406"/>
      <c r="AB3" s="406"/>
      <c r="AC3" s="406"/>
      <c r="AD3" s="406"/>
      <c r="AE3" s="404" t="s">
        <v>58</v>
      </c>
      <c r="AF3" s="404"/>
      <c r="AG3" s="404"/>
      <c r="AH3" s="404"/>
      <c r="AI3" s="404"/>
      <c r="AJ3" s="404"/>
      <c r="AK3" s="406" t="s">
        <v>59</v>
      </c>
      <c r="AL3" s="406"/>
      <c r="AM3" s="406"/>
      <c r="AN3" s="406"/>
      <c r="AO3" s="406"/>
      <c r="AP3" s="406"/>
    </row>
    <row r="4" spans="1:42" ht="17.149999999999999" customHeight="1" x14ac:dyDescent="0.25">
      <c r="A4" s="402"/>
      <c r="B4" s="404"/>
      <c r="C4" s="402"/>
      <c r="D4" s="407"/>
      <c r="E4" s="407"/>
      <c r="F4" s="402"/>
      <c r="G4" s="402" t="s">
        <v>53</v>
      </c>
      <c r="H4" s="402"/>
      <c r="I4" s="402"/>
      <c r="J4" s="402"/>
      <c r="K4" s="402" t="s">
        <v>52</v>
      </c>
      <c r="L4" s="407" t="s">
        <v>3</v>
      </c>
      <c r="M4" s="400" t="s">
        <v>53</v>
      </c>
      <c r="N4" s="400"/>
      <c r="O4" s="400"/>
      <c r="P4" s="400"/>
      <c r="Q4" s="400" t="s">
        <v>52</v>
      </c>
      <c r="R4" s="413" t="s">
        <v>3</v>
      </c>
      <c r="S4" s="402" t="s">
        <v>53</v>
      </c>
      <c r="T4" s="402"/>
      <c r="U4" s="402"/>
      <c r="V4" s="402"/>
      <c r="W4" s="402" t="s">
        <v>52</v>
      </c>
      <c r="X4" s="407" t="s">
        <v>3</v>
      </c>
      <c r="Y4" s="400" t="s">
        <v>53</v>
      </c>
      <c r="Z4" s="400"/>
      <c r="AA4" s="400"/>
      <c r="AB4" s="400"/>
      <c r="AC4" s="400" t="s">
        <v>52</v>
      </c>
      <c r="AD4" s="413" t="s">
        <v>3</v>
      </c>
      <c r="AE4" s="402" t="s">
        <v>53</v>
      </c>
      <c r="AF4" s="402"/>
      <c r="AG4" s="402"/>
      <c r="AH4" s="402"/>
      <c r="AI4" s="402" t="s">
        <v>52</v>
      </c>
      <c r="AJ4" s="407" t="s">
        <v>3</v>
      </c>
      <c r="AK4" s="400" t="s">
        <v>53</v>
      </c>
      <c r="AL4" s="400"/>
      <c r="AM4" s="400"/>
      <c r="AN4" s="400"/>
      <c r="AO4" s="400" t="s">
        <v>52</v>
      </c>
      <c r="AP4" s="413" t="s">
        <v>3</v>
      </c>
    </row>
    <row r="5" spans="1:42" ht="21.65" customHeight="1" x14ac:dyDescent="0.25">
      <c r="A5" s="402"/>
      <c r="B5" s="404"/>
      <c r="C5" s="402"/>
      <c r="D5" s="407"/>
      <c r="E5" s="407" t="s">
        <v>3</v>
      </c>
      <c r="F5" s="402" t="s">
        <v>52</v>
      </c>
      <c r="G5" s="38" t="s">
        <v>4</v>
      </c>
      <c r="H5" s="30" t="s">
        <v>5</v>
      </c>
      <c r="I5" s="30" t="s">
        <v>301</v>
      </c>
      <c r="J5" s="30" t="s">
        <v>300</v>
      </c>
      <c r="K5" s="402"/>
      <c r="L5" s="407"/>
      <c r="M5" s="37" t="s">
        <v>4</v>
      </c>
      <c r="N5" s="31" t="s">
        <v>5</v>
      </c>
      <c r="O5" s="31" t="s">
        <v>301</v>
      </c>
      <c r="P5" s="31" t="s">
        <v>300</v>
      </c>
      <c r="Q5" s="400"/>
      <c r="R5" s="413"/>
      <c r="S5" s="38" t="s">
        <v>4</v>
      </c>
      <c r="T5" s="30" t="s">
        <v>5</v>
      </c>
      <c r="U5" s="30" t="s">
        <v>301</v>
      </c>
      <c r="V5" s="30" t="s">
        <v>300</v>
      </c>
      <c r="W5" s="402"/>
      <c r="X5" s="407"/>
      <c r="Y5" s="37" t="s">
        <v>4</v>
      </c>
      <c r="Z5" s="31" t="s">
        <v>5</v>
      </c>
      <c r="AA5" s="31" t="s">
        <v>301</v>
      </c>
      <c r="AB5" s="31" t="s">
        <v>300</v>
      </c>
      <c r="AC5" s="400"/>
      <c r="AD5" s="413"/>
      <c r="AE5" s="38" t="s">
        <v>4</v>
      </c>
      <c r="AF5" s="30" t="s">
        <v>5</v>
      </c>
      <c r="AG5" s="30" t="s">
        <v>301</v>
      </c>
      <c r="AH5" s="30" t="s">
        <v>300</v>
      </c>
      <c r="AI5" s="402"/>
      <c r="AJ5" s="407"/>
      <c r="AK5" s="37" t="s">
        <v>4</v>
      </c>
      <c r="AL5" s="31" t="s">
        <v>5</v>
      </c>
      <c r="AM5" s="31" t="s">
        <v>301</v>
      </c>
      <c r="AN5" s="31" t="s">
        <v>300</v>
      </c>
      <c r="AO5" s="400"/>
      <c r="AP5" s="413"/>
    </row>
    <row r="6" spans="1:42" ht="23.5" customHeight="1" x14ac:dyDescent="0.25">
      <c r="A6" s="464" t="s">
        <v>497</v>
      </c>
      <c r="B6" s="464"/>
      <c r="C6" s="464"/>
      <c r="D6" s="156"/>
      <c r="E6" s="156"/>
      <c r="F6" s="153"/>
      <c r="G6" s="139"/>
      <c r="H6" s="140"/>
      <c r="I6" s="140"/>
      <c r="J6" s="140"/>
      <c r="K6" s="153"/>
      <c r="L6" s="153"/>
      <c r="M6" s="152"/>
      <c r="N6" s="152"/>
      <c r="O6" s="152"/>
      <c r="P6" s="152"/>
      <c r="Q6" s="152"/>
      <c r="R6" s="152"/>
      <c r="S6" s="139"/>
      <c r="T6" s="140"/>
      <c r="U6" s="140"/>
      <c r="V6" s="140"/>
      <c r="W6" s="153"/>
      <c r="X6" s="153"/>
      <c r="Y6" s="152"/>
      <c r="Z6" s="152"/>
      <c r="AA6" s="152"/>
      <c r="AB6" s="152"/>
      <c r="AC6" s="152"/>
      <c r="AD6" s="152"/>
      <c r="AE6" s="139"/>
      <c r="AF6" s="140"/>
      <c r="AG6" s="140"/>
      <c r="AH6" s="140"/>
      <c r="AI6" s="153"/>
      <c r="AJ6" s="153"/>
      <c r="AK6" s="152"/>
      <c r="AL6" s="152"/>
      <c r="AM6" s="152"/>
      <c r="AN6" s="152"/>
      <c r="AO6" s="152"/>
      <c r="AP6" s="152"/>
    </row>
    <row r="7" spans="1:42" ht="17.5" customHeight="1" x14ac:dyDescent="0.25">
      <c r="A7" s="144" t="s">
        <v>6</v>
      </c>
      <c r="B7" s="36" t="s">
        <v>361</v>
      </c>
      <c r="C7" s="101" t="s">
        <v>110</v>
      </c>
      <c r="D7" s="29">
        <f>SUM(G7:J7, M7:P7, S7:V7,Y7:AB7,AE7:AH7,AK7:AN7)</f>
        <v>36</v>
      </c>
      <c r="E7" s="18">
        <f>L7+R7+X7+AD7+AJ7+AP7</f>
        <v>6</v>
      </c>
      <c r="F7" s="40" t="s">
        <v>290</v>
      </c>
      <c r="G7" s="40">
        <v>18</v>
      </c>
      <c r="H7" s="40">
        <v>18</v>
      </c>
      <c r="I7" s="40"/>
      <c r="J7" s="40" t="s">
        <v>74</v>
      </c>
      <c r="K7" s="40" t="s">
        <v>290</v>
      </c>
      <c r="L7" s="40">
        <v>6</v>
      </c>
      <c r="M7" s="31" t="s">
        <v>74</v>
      </c>
      <c r="N7" s="31" t="s">
        <v>74</v>
      </c>
      <c r="O7" s="31"/>
      <c r="P7" s="31" t="s">
        <v>74</v>
      </c>
      <c r="Q7" s="31" t="s">
        <v>74</v>
      </c>
      <c r="R7" s="31"/>
      <c r="S7" s="141"/>
      <c r="T7" s="141"/>
      <c r="U7" s="141"/>
      <c r="V7" s="141"/>
      <c r="W7" s="141"/>
      <c r="X7" s="141"/>
      <c r="Y7" s="31"/>
      <c r="Z7" s="31"/>
      <c r="AA7" s="31"/>
      <c r="AB7" s="31"/>
      <c r="AC7" s="142"/>
      <c r="AD7" s="142"/>
      <c r="AE7" s="141"/>
      <c r="AF7" s="141"/>
      <c r="AG7" s="141"/>
      <c r="AH7" s="141"/>
      <c r="AI7" s="141"/>
      <c r="AJ7" s="141"/>
      <c r="AK7" s="142"/>
      <c r="AL7" s="31"/>
      <c r="AM7" s="31"/>
      <c r="AN7" s="31"/>
      <c r="AO7" s="31"/>
      <c r="AP7" s="31"/>
    </row>
    <row r="8" spans="1:42" ht="17.5" customHeight="1" x14ac:dyDescent="0.25">
      <c r="A8" s="144" t="s">
        <v>7</v>
      </c>
      <c r="B8" s="36" t="s">
        <v>362</v>
      </c>
      <c r="C8" s="101" t="s">
        <v>122</v>
      </c>
      <c r="D8" s="29">
        <f t="shared" ref="D8:D25" si="0">SUM(G8:J8, M8:P8, S8:V8,Y8:AB8,AE8:AH8,AK8:AN8)</f>
        <v>18</v>
      </c>
      <c r="E8" s="18">
        <f t="shared" ref="E8:E25" si="1">L8+R8+X8+AD8+AJ8+AP8</f>
        <v>3</v>
      </c>
      <c r="F8" s="39" t="s">
        <v>290</v>
      </c>
      <c r="G8" s="40"/>
      <c r="H8" s="40"/>
      <c r="I8" s="40"/>
      <c r="J8" s="40"/>
      <c r="K8" s="40"/>
      <c r="L8" s="40"/>
      <c r="M8" s="198">
        <v>9</v>
      </c>
      <c r="N8" s="198">
        <v>9</v>
      </c>
      <c r="O8" s="198"/>
      <c r="P8" s="198" t="s">
        <v>74</v>
      </c>
      <c r="Q8" s="198" t="s">
        <v>290</v>
      </c>
      <c r="R8" s="198">
        <v>3</v>
      </c>
      <c r="S8" s="141"/>
      <c r="T8" s="141"/>
      <c r="U8" s="141"/>
      <c r="V8" s="141"/>
      <c r="W8" s="141"/>
      <c r="X8" s="141"/>
      <c r="Y8" s="31"/>
      <c r="Z8" s="31"/>
      <c r="AA8" s="31"/>
      <c r="AB8" s="31"/>
      <c r="AC8" s="142"/>
      <c r="AD8" s="142"/>
      <c r="AE8" s="141"/>
      <c r="AF8" s="141"/>
      <c r="AG8" s="141"/>
      <c r="AH8" s="141"/>
      <c r="AI8" s="141"/>
      <c r="AJ8" s="141"/>
      <c r="AK8" s="142"/>
      <c r="AL8" s="31"/>
      <c r="AM8" s="31"/>
      <c r="AN8" s="31"/>
      <c r="AO8" s="31"/>
      <c r="AP8" s="31"/>
    </row>
    <row r="9" spans="1:42" ht="17.5" customHeight="1" x14ac:dyDescent="0.25">
      <c r="A9" s="144" t="s">
        <v>8</v>
      </c>
      <c r="B9" s="36" t="s">
        <v>363</v>
      </c>
      <c r="C9" s="101" t="s">
        <v>95</v>
      </c>
      <c r="D9" s="29">
        <f t="shared" si="0"/>
        <v>18</v>
      </c>
      <c r="E9" s="18">
        <f t="shared" si="1"/>
        <v>3</v>
      </c>
      <c r="F9" s="40" t="s">
        <v>65</v>
      </c>
      <c r="G9" s="40"/>
      <c r="H9" s="40"/>
      <c r="I9" s="40"/>
      <c r="J9" s="40"/>
      <c r="K9" s="40"/>
      <c r="L9" s="40"/>
      <c r="M9" s="198"/>
      <c r="N9" s="198"/>
      <c r="O9" s="198"/>
      <c r="P9" s="198"/>
      <c r="Q9" s="198"/>
      <c r="R9" s="198"/>
      <c r="S9" s="40" t="s">
        <v>74</v>
      </c>
      <c r="T9" s="40">
        <v>18</v>
      </c>
      <c r="U9" s="40"/>
      <c r="V9" s="40" t="s">
        <v>74</v>
      </c>
      <c r="W9" s="40" t="s">
        <v>65</v>
      </c>
      <c r="X9" s="40">
        <v>3</v>
      </c>
      <c r="Y9" s="31"/>
      <c r="Z9" s="31"/>
      <c r="AA9" s="31"/>
      <c r="AB9" s="31"/>
      <c r="AC9" s="142"/>
      <c r="AD9" s="142"/>
      <c r="AE9" s="141"/>
      <c r="AF9" s="141"/>
      <c r="AG9" s="141"/>
      <c r="AH9" s="141"/>
      <c r="AI9" s="141"/>
      <c r="AJ9" s="141"/>
      <c r="AK9" s="142"/>
      <c r="AL9" s="31"/>
      <c r="AM9" s="31"/>
      <c r="AN9" s="31"/>
      <c r="AO9" s="31"/>
      <c r="AP9" s="31"/>
    </row>
    <row r="10" spans="1:42" ht="17.5" customHeight="1" x14ac:dyDescent="0.25">
      <c r="A10" s="144" t="s">
        <v>9</v>
      </c>
      <c r="B10" s="36" t="s">
        <v>364</v>
      </c>
      <c r="C10" s="101" t="s">
        <v>112</v>
      </c>
      <c r="D10" s="29">
        <f t="shared" si="0"/>
        <v>18</v>
      </c>
      <c r="E10" s="18">
        <f t="shared" si="1"/>
        <v>3</v>
      </c>
      <c r="F10" s="40" t="s">
        <v>290</v>
      </c>
      <c r="G10" s="40"/>
      <c r="H10" s="40"/>
      <c r="I10" s="40"/>
      <c r="J10" s="40"/>
      <c r="K10" s="40"/>
      <c r="L10" s="40"/>
      <c r="M10" s="198"/>
      <c r="N10" s="198"/>
      <c r="O10" s="198"/>
      <c r="P10" s="198"/>
      <c r="Q10" s="198"/>
      <c r="R10" s="198"/>
      <c r="S10" s="40">
        <v>9</v>
      </c>
      <c r="T10" s="40">
        <v>9</v>
      </c>
      <c r="U10" s="40"/>
      <c r="V10" s="40" t="s">
        <v>74</v>
      </c>
      <c r="W10" s="40" t="s">
        <v>290</v>
      </c>
      <c r="X10" s="40">
        <v>3</v>
      </c>
      <c r="Y10" s="31"/>
      <c r="Z10" s="31"/>
      <c r="AA10" s="31"/>
      <c r="AB10" s="31"/>
      <c r="AC10" s="142"/>
      <c r="AD10" s="142"/>
      <c r="AE10" s="141"/>
      <c r="AF10" s="141"/>
      <c r="AG10" s="141"/>
      <c r="AH10" s="141"/>
      <c r="AI10" s="141"/>
      <c r="AJ10" s="141"/>
      <c r="AK10" s="142"/>
      <c r="AL10" s="31"/>
      <c r="AM10" s="31"/>
      <c r="AN10" s="31"/>
      <c r="AO10" s="31"/>
      <c r="AP10" s="31"/>
    </row>
    <row r="11" spans="1:42" ht="22" customHeight="1" x14ac:dyDescent="0.25">
      <c r="A11" s="144" t="s">
        <v>10</v>
      </c>
      <c r="B11" s="36" t="s">
        <v>375</v>
      </c>
      <c r="C11" s="101" t="s">
        <v>113</v>
      </c>
      <c r="D11" s="29">
        <f>SUM(G11:J11, M11:P11, S11:V11,Y11:AB11,AE11:AH11,AK11:AN11)</f>
        <v>18</v>
      </c>
      <c r="E11" s="18">
        <f>L11+R11+X11+AD11+AJ11+AP11</f>
        <v>2</v>
      </c>
      <c r="F11" s="40" t="s">
        <v>292</v>
      </c>
      <c r="G11" s="40"/>
      <c r="H11" s="40"/>
      <c r="I11" s="40"/>
      <c r="J11" s="40"/>
      <c r="K11" s="40"/>
      <c r="L11" s="40"/>
      <c r="M11" s="198"/>
      <c r="N11" s="198"/>
      <c r="O11" s="198"/>
      <c r="P11" s="198"/>
      <c r="Q11" s="198"/>
      <c r="R11" s="198"/>
      <c r="S11" s="143">
        <v>9</v>
      </c>
      <c r="T11" s="143">
        <v>9</v>
      </c>
      <c r="U11" s="143"/>
      <c r="V11" s="143" t="s">
        <v>74</v>
      </c>
      <c r="W11" s="143" t="s">
        <v>292</v>
      </c>
      <c r="X11" s="143">
        <v>2</v>
      </c>
      <c r="Y11" s="198"/>
      <c r="Z11" s="198"/>
      <c r="AA11" s="198"/>
      <c r="AB11" s="198"/>
      <c r="AC11" s="198"/>
      <c r="AD11" s="198"/>
      <c r="AE11" s="40"/>
      <c r="AF11" s="40"/>
      <c r="AG11" s="40"/>
      <c r="AH11" s="40"/>
      <c r="AI11" s="40"/>
      <c r="AJ11" s="40"/>
      <c r="AK11" s="198"/>
      <c r="AL11" s="198"/>
      <c r="AM11" s="198"/>
      <c r="AN11" s="198" t="s">
        <v>74</v>
      </c>
      <c r="AO11" s="198"/>
      <c r="AP11" s="198"/>
    </row>
    <row r="12" spans="1:42" ht="17.5" customHeight="1" x14ac:dyDescent="0.25">
      <c r="A12" s="144" t="s">
        <v>11</v>
      </c>
      <c r="B12" s="36" t="s">
        <v>365</v>
      </c>
      <c r="C12" s="101" t="s">
        <v>116</v>
      </c>
      <c r="D12" s="29">
        <f t="shared" si="0"/>
        <v>36</v>
      </c>
      <c r="E12" s="18">
        <f t="shared" si="1"/>
        <v>5</v>
      </c>
      <c r="F12" s="40" t="s">
        <v>290</v>
      </c>
      <c r="G12" s="40"/>
      <c r="H12" s="40"/>
      <c r="I12" s="40"/>
      <c r="J12" s="40"/>
      <c r="K12" s="40"/>
      <c r="L12" s="40"/>
      <c r="M12" s="198"/>
      <c r="N12" s="198"/>
      <c r="O12" s="198"/>
      <c r="P12" s="198"/>
      <c r="Q12" s="198"/>
      <c r="R12" s="198"/>
      <c r="S12" s="40"/>
      <c r="T12" s="40"/>
      <c r="U12" s="40"/>
      <c r="V12" s="40"/>
      <c r="W12" s="40"/>
      <c r="X12" s="40"/>
      <c r="Y12" s="198">
        <v>18</v>
      </c>
      <c r="Z12" s="198">
        <v>18</v>
      </c>
      <c r="AA12" s="198"/>
      <c r="AB12" s="198" t="s">
        <v>74</v>
      </c>
      <c r="AC12" s="198" t="s">
        <v>290</v>
      </c>
      <c r="AD12" s="198">
        <v>5</v>
      </c>
      <c r="AE12" s="141"/>
      <c r="AF12" s="141"/>
      <c r="AG12" s="141"/>
      <c r="AH12" s="141"/>
      <c r="AI12" s="141"/>
      <c r="AJ12" s="141"/>
      <c r="AK12" s="31"/>
      <c r="AL12" s="31"/>
      <c r="AM12" s="31"/>
      <c r="AN12" s="31"/>
      <c r="AO12" s="31"/>
      <c r="AP12" s="31"/>
    </row>
    <row r="13" spans="1:42" ht="17.5" customHeight="1" x14ac:dyDescent="0.25">
      <c r="A13" s="144" t="s">
        <v>12</v>
      </c>
      <c r="B13" s="36" t="s">
        <v>366</v>
      </c>
      <c r="C13" s="101" t="s">
        <v>115</v>
      </c>
      <c r="D13" s="29">
        <f t="shared" si="0"/>
        <v>18</v>
      </c>
      <c r="E13" s="18">
        <f t="shared" si="1"/>
        <v>2</v>
      </c>
      <c r="F13" s="40" t="s">
        <v>65</v>
      </c>
      <c r="G13" s="40"/>
      <c r="H13" s="40"/>
      <c r="I13" s="40"/>
      <c r="J13" s="40"/>
      <c r="K13" s="40"/>
      <c r="L13" s="40"/>
      <c r="M13" s="198"/>
      <c r="N13" s="198"/>
      <c r="O13" s="198"/>
      <c r="P13" s="198"/>
      <c r="Q13" s="198"/>
      <c r="R13" s="198"/>
      <c r="S13" s="40"/>
      <c r="T13" s="40"/>
      <c r="U13" s="40"/>
      <c r="V13" s="40"/>
      <c r="W13" s="40"/>
      <c r="X13" s="40"/>
      <c r="Y13" s="198" t="s">
        <v>74</v>
      </c>
      <c r="Z13" s="198">
        <v>18</v>
      </c>
      <c r="AA13" s="198"/>
      <c r="AB13" s="198" t="s">
        <v>74</v>
      </c>
      <c r="AC13" s="198" t="s">
        <v>65</v>
      </c>
      <c r="AD13" s="198">
        <v>2</v>
      </c>
      <c r="AE13" s="141"/>
      <c r="AF13" s="141"/>
      <c r="AG13" s="141"/>
      <c r="AH13" s="141"/>
      <c r="AI13" s="141"/>
      <c r="AJ13" s="141"/>
      <c r="AK13" s="31"/>
      <c r="AL13" s="31"/>
      <c r="AM13" s="31"/>
      <c r="AN13" s="31"/>
      <c r="AO13" s="31"/>
      <c r="AP13" s="31"/>
    </row>
    <row r="14" spans="1:42" ht="17.5" customHeight="1" x14ac:dyDescent="0.25">
      <c r="A14" s="144" t="s">
        <v>13</v>
      </c>
      <c r="B14" s="36" t="s">
        <v>367</v>
      </c>
      <c r="C14" s="101" t="s">
        <v>119</v>
      </c>
      <c r="D14" s="29">
        <f t="shared" si="0"/>
        <v>18</v>
      </c>
      <c r="E14" s="18">
        <f t="shared" si="1"/>
        <v>2</v>
      </c>
      <c r="F14" s="39" t="s">
        <v>65</v>
      </c>
      <c r="G14" s="40"/>
      <c r="H14" s="40"/>
      <c r="I14" s="40"/>
      <c r="J14" s="40"/>
      <c r="K14" s="40"/>
      <c r="L14" s="40"/>
      <c r="M14" s="198"/>
      <c r="N14" s="198"/>
      <c r="O14" s="198"/>
      <c r="P14" s="198"/>
      <c r="Q14" s="198"/>
      <c r="R14" s="198"/>
      <c r="S14" s="40"/>
      <c r="T14" s="40"/>
      <c r="U14" s="40"/>
      <c r="V14" s="40"/>
      <c r="W14" s="40"/>
      <c r="X14" s="40"/>
      <c r="Y14" s="198" t="s">
        <v>74</v>
      </c>
      <c r="Z14" s="198" t="s">
        <v>74</v>
      </c>
      <c r="AA14" s="198">
        <v>18</v>
      </c>
      <c r="AB14" s="198" t="s">
        <v>74</v>
      </c>
      <c r="AC14" s="198" t="s">
        <v>65</v>
      </c>
      <c r="AD14" s="198">
        <v>2</v>
      </c>
      <c r="AE14" s="141"/>
      <c r="AF14" s="141"/>
      <c r="AG14" s="141"/>
      <c r="AH14" s="141"/>
      <c r="AI14" s="141"/>
      <c r="AJ14" s="141"/>
      <c r="AK14" s="31"/>
      <c r="AL14" s="31"/>
      <c r="AM14" s="31"/>
      <c r="AN14" s="31"/>
      <c r="AO14" s="31"/>
      <c r="AP14" s="31"/>
    </row>
    <row r="15" spans="1:42" ht="17.5" customHeight="1" x14ac:dyDescent="0.25">
      <c r="A15" s="144" t="s">
        <v>14</v>
      </c>
      <c r="B15" s="36" t="s">
        <v>368</v>
      </c>
      <c r="C15" s="101" t="s">
        <v>111</v>
      </c>
      <c r="D15" s="29">
        <f t="shared" si="0"/>
        <v>18</v>
      </c>
      <c r="E15" s="18">
        <f t="shared" si="1"/>
        <v>3</v>
      </c>
      <c r="F15" s="40" t="s">
        <v>290</v>
      </c>
      <c r="G15" s="40"/>
      <c r="H15" s="40"/>
      <c r="I15" s="40"/>
      <c r="J15" s="40"/>
      <c r="K15" s="40"/>
      <c r="L15" s="40"/>
      <c r="M15" s="198"/>
      <c r="N15" s="198"/>
      <c r="O15" s="198"/>
      <c r="P15" s="198"/>
      <c r="Q15" s="198"/>
      <c r="R15" s="198"/>
      <c r="S15" s="40"/>
      <c r="T15" s="40"/>
      <c r="U15" s="40"/>
      <c r="V15" s="40"/>
      <c r="W15" s="40"/>
      <c r="X15" s="40"/>
      <c r="Y15" s="198">
        <v>9</v>
      </c>
      <c r="Z15" s="198">
        <v>9</v>
      </c>
      <c r="AA15" s="198"/>
      <c r="AB15" s="198" t="s">
        <v>74</v>
      </c>
      <c r="AC15" s="198" t="s">
        <v>290</v>
      </c>
      <c r="AD15" s="198">
        <v>3</v>
      </c>
      <c r="AE15" s="141"/>
      <c r="AF15" s="141"/>
      <c r="AG15" s="141"/>
      <c r="AH15" s="141"/>
      <c r="AI15" s="141"/>
      <c r="AJ15" s="141"/>
      <c r="AK15" s="31"/>
      <c r="AL15" s="31"/>
      <c r="AM15" s="31"/>
      <c r="AN15" s="31"/>
      <c r="AO15" s="31"/>
      <c r="AP15" s="31"/>
    </row>
    <row r="16" spans="1:42" ht="17.5" customHeight="1" x14ac:dyDescent="0.25">
      <c r="A16" s="144" t="s">
        <v>15</v>
      </c>
      <c r="B16" s="36" t="s">
        <v>369</v>
      </c>
      <c r="C16" s="101" t="s">
        <v>107</v>
      </c>
      <c r="D16" s="29">
        <f t="shared" si="0"/>
        <v>18</v>
      </c>
      <c r="E16" s="18">
        <f t="shared" si="1"/>
        <v>1</v>
      </c>
      <c r="F16" s="40" t="s">
        <v>65</v>
      </c>
      <c r="G16" s="40"/>
      <c r="H16" s="40"/>
      <c r="I16" s="40"/>
      <c r="J16" s="40"/>
      <c r="K16" s="40"/>
      <c r="L16" s="40"/>
      <c r="M16" s="198"/>
      <c r="N16" s="198"/>
      <c r="O16" s="198"/>
      <c r="P16" s="198"/>
      <c r="Q16" s="198"/>
      <c r="R16" s="198"/>
      <c r="S16" s="40"/>
      <c r="T16" s="40"/>
      <c r="U16" s="40"/>
      <c r="V16" s="40"/>
      <c r="W16" s="40"/>
      <c r="X16" s="40"/>
      <c r="Y16" s="198" t="s">
        <v>74</v>
      </c>
      <c r="Z16" s="198" t="s">
        <v>74</v>
      </c>
      <c r="AA16" s="198">
        <v>18</v>
      </c>
      <c r="AB16" s="198" t="s">
        <v>74</v>
      </c>
      <c r="AC16" s="198" t="s">
        <v>65</v>
      </c>
      <c r="AD16" s="198">
        <v>1</v>
      </c>
      <c r="AE16" s="141" t="s">
        <v>74</v>
      </c>
      <c r="AF16" s="141" t="s">
        <v>74</v>
      </c>
      <c r="AG16" s="141"/>
      <c r="AH16" s="141"/>
      <c r="AI16" s="141"/>
      <c r="AJ16" s="141"/>
      <c r="AK16" s="31"/>
      <c r="AL16" s="31"/>
      <c r="AM16" s="31"/>
      <c r="AN16" s="31"/>
      <c r="AO16" s="31"/>
      <c r="AP16" s="31"/>
    </row>
    <row r="17" spans="1:44" ht="17.5" customHeight="1" x14ac:dyDescent="0.25">
      <c r="A17" s="384" t="s">
        <v>16</v>
      </c>
      <c r="B17" s="373" t="s">
        <v>624</v>
      </c>
      <c r="C17" s="374" t="s">
        <v>595</v>
      </c>
      <c r="D17" s="29">
        <f>SUM(G17:J17, M17:P17, S17:V17,Y17:AB17,AE17:AH17,AK17:AN17)</f>
        <v>18</v>
      </c>
      <c r="E17" s="18">
        <f>L17+R17+X17+AD17+AJ17+AP17</f>
        <v>2</v>
      </c>
      <c r="F17" s="370" t="s">
        <v>65</v>
      </c>
      <c r="G17" s="370"/>
      <c r="H17" s="370"/>
      <c r="I17" s="370"/>
      <c r="J17" s="370"/>
      <c r="K17" s="370"/>
      <c r="L17" s="370"/>
      <c r="M17" s="369"/>
      <c r="N17" s="369"/>
      <c r="O17" s="369"/>
      <c r="P17" s="369"/>
      <c r="Q17" s="369"/>
      <c r="R17" s="369"/>
      <c r="S17" s="370"/>
      <c r="T17" s="370"/>
      <c r="U17" s="370"/>
      <c r="V17" s="370"/>
      <c r="W17" s="370"/>
      <c r="X17" s="370"/>
      <c r="Y17" s="369"/>
      <c r="Z17" s="369"/>
      <c r="AA17" s="369"/>
      <c r="AB17" s="369">
        <v>18</v>
      </c>
      <c r="AC17" s="369" t="s">
        <v>75</v>
      </c>
      <c r="AD17" s="369">
        <v>2</v>
      </c>
      <c r="AE17" s="29"/>
      <c r="AF17" s="29"/>
      <c r="AG17" s="29"/>
      <c r="AH17" s="29"/>
      <c r="AI17" s="29"/>
      <c r="AJ17" s="29"/>
      <c r="AK17" s="371"/>
      <c r="AL17" s="371"/>
      <c r="AM17" s="371"/>
      <c r="AN17" s="371"/>
      <c r="AO17" s="371"/>
      <c r="AP17" s="371"/>
    </row>
    <row r="18" spans="1:44" ht="17.5" customHeight="1" x14ac:dyDescent="0.25">
      <c r="A18" s="144" t="s">
        <v>16</v>
      </c>
      <c r="B18" s="36" t="s">
        <v>370</v>
      </c>
      <c r="C18" s="101" t="s">
        <v>121</v>
      </c>
      <c r="D18" s="29">
        <f t="shared" si="0"/>
        <v>27</v>
      </c>
      <c r="E18" s="18">
        <f t="shared" si="1"/>
        <v>3</v>
      </c>
      <c r="F18" s="40" t="s">
        <v>292</v>
      </c>
      <c r="G18" s="40"/>
      <c r="H18" s="40"/>
      <c r="I18" s="40"/>
      <c r="J18" s="40"/>
      <c r="K18" s="40"/>
      <c r="L18" s="40"/>
      <c r="M18" s="198"/>
      <c r="N18" s="198"/>
      <c r="O18" s="198"/>
      <c r="P18" s="198"/>
      <c r="Q18" s="198"/>
      <c r="R18" s="198"/>
      <c r="S18" s="40"/>
      <c r="T18" s="40"/>
      <c r="U18" s="40"/>
      <c r="V18" s="40"/>
      <c r="W18" s="40"/>
      <c r="X18" s="40"/>
      <c r="Y18" s="198"/>
      <c r="Z18" s="198"/>
      <c r="AA18" s="198"/>
      <c r="AB18" s="198"/>
      <c r="AC18" s="198"/>
      <c r="AD18" s="198"/>
      <c r="AE18" s="40">
        <v>9</v>
      </c>
      <c r="AF18" s="40">
        <v>18</v>
      </c>
      <c r="AG18" s="40"/>
      <c r="AH18" s="40" t="s">
        <v>74</v>
      </c>
      <c r="AI18" s="40" t="s">
        <v>292</v>
      </c>
      <c r="AJ18" s="40">
        <v>3</v>
      </c>
      <c r="AK18" s="31"/>
      <c r="AL18" s="31"/>
      <c r="AM18" s="31"/>
      <c r="AN18" s="31"/>
      <c r="AO18" s="31"/>
      <c r="AP18" s="31"/>
    </row>
    <row r="19" spans="1:44" ht="17.5" customHeight="1" x14ac:dyDescent="0.25">
      <c r="A19" s="144" t="s">
        <v>17</v>
      </c>
      <c r="B19" s="36" t="s">
        <v>371</v>
      </c>
      <c r="C19" s="101" t="s">
        <v>126</v>
      </c>
      <c r="D19" s="29">
        <f t="shared" si="0"/>
        <v>27</v>
      </c>
      <c r="E19" s="18">
        <f t="shared" si="1"/>
        <v>4</v>
      </c>
      <c r="F19" s="40" t="s">
        <v>290</v>
      </c>
      <c r="G19" s="40"/>
      <c r="H19" s="40"/>
      <c r="I19" s="40"/>
      <c r="J19" s="40"/>
      <c r="K19" s="40"/>
      <c r="L19" s="40"/>
      <c r="M19" s="198"/>
      <c r="N19" s="198"/>
      <c r="O19" s="198"/>
      <c r="P19" s="198"/>
      <c r="Q19" s="198"/>
      <c r="R19" s="198"/>
      <c r="S19" s="40"/>
      <c r="T19" s="40"/>
      <c r="U19" s="40"/>
      <c r="V19" s="40"/>
      <c r="W19" s="40"/>
      <c r="X19" s="40"/>
      <c r="Y19" s="198"/>
      <c r="Z19" s="198"/>
      <c r="AA19" s="198"/>
      <c r="AB19" s="198"/>
      <c r="AC19" s="198"/>
      <c r="AD19" s="198"/>
      <c r="AE19" s="40">
        <v>9</v>
      </c>
      <c r="AF19" s="40">
        <v>18</v>
      </c>
      <c r="AG19" s="40"/>
      <c r="AH19" s="40" t="s">
        <v>74</v>
      </c>
      <c r="AI19" s="40" t="s">
        <v>290</v>
      </c>
      <c r="AJ19" s="40">
        <v>4</v>
      </c>
      <c r="AK19" s="31"/>
      <c r="AL19" s="31"/>
      <c r="AM19" s="31"/>
      <c r="AN19" s="31"/>
      <c r="AO19" s="31"/>
      <c r="AP19" s="31"/>
    </row>
    <row r="20" spans="1:44" ht="17.5" customHeight="1" x14ac:dyDescent="0.25">
      <c r="A20" s="144" t="s">
        <v>18</v>
      </c>
      <c r="B20" s="36" t="s">
        <v>372</v>
      </c>
      <c r="C20" s="101" t="s">
        <v>89</v>
      </c>
      <c r="D20" s="29">
        <f t="shared" si="0"/>
        <v>18</v>
      </c>
      <c r="E20" s="18">
        <f t="shared" si="1"/>
        <v>2</v>
      </c>
      <c r="F20" s="40" t="s">
        <v>65</v>
      </c>
      <c r="G20" s="40"/>
      <c r="H20" s="40"/>
      <c r="I20" s="40"/>
      <c r="J20" s="40"/>
      <c r="K20" s="40"/>
      <c r="L20" s="40"/>
      <c r="M20" s="198"/>
      <c r="N20" s="198"/>
      <c r="O20" s="198"/>
      <c r="P20" s="198"/>
      <c r="Q20" s="198"/>
      <c r="R20" s="198"/>
      <c r="S20" s="40"/>
      <c r="T20" s="40"/>
      <c r="U20" s="40"/>
      <c r="V20" s="40"/>
      <c r="W20" s="40"/>
      <c r="X20" s="40"/>
      <c r="Y20" s="198"/>
      <c r="Z20" s="198"/>
      <c r="AA20" s="198"/>
      <c r="AB20" s="198"/>
      <c r="AC20" s="198"/>
      <c r="AD20" s="198"/>
      <c r="AE20" s="40" t="s">
        <v>74</v>
      </c>
      <c r="AF20" s="40" t="s">
        <v>74</v>
      </c>
      <c r="AG20" s="40">
        <v>18</v>
      </c>
      <c r="AH20" s="39"/>
      <c r="AI20" s="40" t="s">
        <v>65</v>
      </c>
      <c r="AJ20" s="40">
        <v>2</v>
      </c>
      <c r="AK20" s="31"/>
      <c r="AL20" s="31"/>
      <c r="AM20" s="31"/>
      <c r="AN20" s="31" t="s">
        <v>74</v>
      </c>
      <c r="AO20" s="31"/>
      <c r="AP20" s="31"/>
    </row>
    <row r="21" spans="1:44" ht="17.5" customHeight="1" x14ac:dyDescent="0.25">
      <c r="A21" s="144" t="s">
        <v>19</v>
      </c>
      <c r="B21" s="36" t="s">
        <v>373</v>
      </c>
      <c r="C21" s="101" t="s">
        <v>118</v>
      </c>
      <c r="D21" s="29">
        <f t="shared" si="0"/>
        <v>18</v>
      </c>
      <c r="E21" s="18">
        <f t="shared" si="1"/>
        <v>1</v>
      </c>
      <c r="F21" s="39" t="s">
        <v>65</v>
      </c>
      <c r="G21" s="40"/>
      <c r="H21" s="40"/>
      <c r="I21" s="40"/>
      <c r="J21" s="40"/>
      <c r="K21" s="40"/>
      <c r="L21" s="40"/>
      <c r="M21" s="198"/>
      <c r="N21" s="198"/>
      <c r="O21" s="198"/>
      <c r="P21" s="198"/>
      <c r="Q21" s="198"/>
      <c r="R21" s="198"/>
      <c r="S21" s="40"/>
      <c r="T21" s="40"/>
      <c r="U21" s="40"/>
      <c r="V21" s="40"/>
      <c r="W21" s="40"/>
      <c r="X21" s="40"/>
      <c r="Y21" s="198"/>
      <c r="Z21" s="198"/>
      <c r="AA21" s="198"/>
      <c r="AB21" s="198"/>
      <c r="AC21" s="198"/>
      <c r="AD21" s="198"/>
      <c r="AE21" s="40" t="s">
        <v>74</v>
      </c>
      <c r="AF21" s="40" t="s">
        <v>74</v>
      </c>
      <c r="AG21" s="40">
        <v>18</v>
      </c>
      <c r="AH21" s="39"/>
      <c r="AI21" s="40" t="s">
        <v>65</v>
      </c>
      <c r="AJ21" s="40">
        <v>1</v>
      </c>
      <c r="AK21" s="31"/>
      <c r="AL21" s="31"/>
      <c r="AM21" s="31"/>
      <c r="AN21" s="31" t="s">
        <v>74</v>
      </c>
      <c r="AO21" s="31"/>
      <c r="AP21" s="31"/>
    </row>
    <row r="22" spans="1:44" ht="17.5" customHeight="1" x14ac:dyDescent="0.25">
      <c r="A22" s="144" t="s">
        <v>20</v>
      </c>
      <c r="B22" s="36" t="s">
        <v>374</v>
      </c>
      <c r="C22" s="101" t="s">
        <v>114</v>
      </c>
      <c r="D22" s="29">
        <f t="shared" si="0"/>
        <v>18</v>
      </c>
      <c r="E22" s="18">
        <f t="shared" si="1"/>
        <v>2</v>
      </c>
      <c r="F22" s="40" t="s">
        <v>65</v>
      </c>
      <c r="G22" s="40"/>
      <c r="H22" s="40"/>
      <c r="I22" s="40"/>
      <c r="J22" s="40"/>
      <c r="K22" s="40"/>
      <c r="L22" s="40"/>
      <c r="M22" s="198"/>
      <c r="N22" s="198"/>
      <c r="O22" s="198"/>
      <c r="P22" s="198"/>
      <c r="Q22" s="198"/>
      <c r="R22" s="198"/>
      <c r="S22" s="40"/>
      <c r="T22" s="40"/>
      <c r="U22" s="40"/>
      <c r="V22" s="40"/>
      <c r="W22" s="40"/>
      <c r="X22" s="40"/>
      <c r="Y22" s="198"/>
      <c r="Z22" s="198"/>
      <c r="AA22" s="198"/>
      <c r="AB22" s="198"/>
      <c r="AC22" s="198"/>
      <c r="AD22" s="198"/>
      <c r="AE22" s="40"/>
      <c r="AF22" s="40"/>
      <c r="AG22" s="40"/>
      <c r="AH22" s="40">
        <v>18</v>
      </c>
      <c r="AI22" s="40" t="s">
        <v>65</v>
      </c>
      <c r="AJ22" s="40">
        <v>2</v>
      </c>
      <c r="AK22" s="31"/>
      <c r="AL22" s="31"/>
      <c r="AM22" s="31"/>
      <c r="AN22" s="31"/>
      <c r="AO22" s="31"/>
      <c r="AP22" s="31"/>
    </row>
    <row r="23" spans="1:44" ht="17.5" customHeight="1" x14ac:dyDescent="0.25">
      <c r="A23" s="144" t="s">
        <v>21</v>
      </c>
      <c r="B23" s="36" t="s">
        <v>376</v>
      </c>
      <c r="C23" s="101" t="s">
        <v>142</v>
      </c>
      <c r="D23" s="29">
        <f t="shared" si="0"/>
        <v>18</v>
      </c>
      <c r="E23" s="18">
        <f t="shared" si="1"/>
        <v>4</v>
      </c>
      <c r="F23" s="40" t="s">
        <v>292</v>
      </c>
      <c r="G23" s="40"/>
      <c r="H23" s="40"/>
      <c r="I23" s="40"/>
      <c r="J23" s="40"/>
      <c r="K23" s="40"/>
      <c r="L23" s="40"/>
      <c r="M23" s="198"/>
      <c r="N23" s="198"/>
      <c r="O23" s="198"/>
      <c r="P23" s="198"/>
      <c r="Q23" s="198"/>
      <c r="R23" s="198"/>
      <c r="S23" s="40"/>
      <c r="T23" s="40"/>
      <c r="U23" s="40"/>
      <c r="V23" s="40"/>
      <c r="W23" s="40"/>
      <c r="X23" s="40"/>
      <c r="Y23" s="198"/>
      <c r="Z23" s="198"/>
      <c r="AA23" s="198"/>
      <c r="AB23" s="198"/>
      <c r="AC23" s="198"/>
      <c r="AD23" s="198"/>
      <c r="AE23" s="40"/>
      <c r="AF23" s="40"/>
      <c r="AG23" s="40"/>
      <c r="AH23" s="40"/>
      <c r="AI23" s="40"/>
      <c r="AJ23" s="40"/>
      <c r="AK23" s="198">
        <v>9</v>
      </c>
      <c r="AL23" s="198">
        <v>9</v>
      </c>
      <c r="AM23" s="198"/>
      <c r="AN23" s="198" t="s">
        <v>74</v>
      </c>
      <c r="AO23" s="198" t="s">
        <v>292</v>
      </c>
      <c r="AP23" s="198">
        <v>4</v>
      </c>
    </row>
    <row r="24" spans="1:44" ht="17.5" customHeight="1" x14ac:dyDescent="0.25">
      <c r="A24" s="144" t="s">
        <v>22</v>
      </c>
      <c r="B24" s="36" t="s">
        <v>377</v>
      </c>
      <c r="C24" s="101" t="s">
        <v>117</v>
      </c>
      <c r="D24" s="29">
        <f t="shared" si="0"/>
        <v>27</v>
      </c>
      <c r="E24" s="18">
        <f t="shared" si="1"/>
        <v>5</v>
      </c>
      <c r="F24" s="40" t="s">
        <v>290</v>
      </c>
      <c r="G24" s="40"/>
      <c r="H24" s="40"/>
      <c r="I24" s="40"/>
      <c r="J24" s="40"/>
      <c r="K24" s="40"/>
      <c r="L24" s="40"/>
      <c r="M24" s="198"/>
      <c r="N24" s="198"/>
      <c r="O24" s="198"/>
      <c r="P24" s="198"/>
      <c r="Q24" s="198"/>
      <c r="R24" s="198"/>
      <c r="S24" s="40"/>
      <c r="T24" s="40"/>
      <c r="U24" s="40"/>
      <c r="V24" s="40"/>
      <c r="W24" s="40"/>
      <c r="X24" s="40"/>
      <c r="Y24" s="198"/>
      <c r="Z24" s="198"/>
      <c r="AA24" s="198"/>
      <c r="AB24" s="198"/>
      <c r="AC24" s="198"/>
      <c r="AD24" s="198"/>
      <c r="AE24" s="40"/>
      <c r="AF24" s="40"/>
      <c r="AG24" s="40"/>
      <c r="AH24" s="40"/>
      <c r="AI24" s="40"/>
      <c r="AJ24" s="40"/>
      <c r="AK24" s="198">
        <v>9</v>
      </c>
      <c r="AL24" s="198">
        <v>18</v>
      </c>
      <c r="AM24" s="198"/>
      <c r="AN24" s="198" t="s">
        <v>74</v>
      </c>
      <c r="AO24" s="198" t="s">
        <v>290</v>
      </c>
      <c r="AP24" s="198">
        <v>5</v>
      </c>
    </row>
    <row r="25" spans="1:44" ht="33.65" customHeight="1" x14ac:dyDescent="0.25">
      <c r="A25" s="144" t="s">
        <v>23</v>
      </c>
      <c r="B25" s="36" t="s">
        <v>378</v>
      </c>
      <c r="C25" s="101" t="s">
        <v>379</v>
      </c>
      <c r="D25" s="29">
        <f t="shared" si="0"/>
        <v>18</v>
      </c>
      <c r="E25" s="18">
        <f t="shared" si="1"/>
        <v>2</v>
      </c>
      <c r="F25" s="40" t="s">
        <v>65</v>
      </c>
      <c r="G25" s="40"/>
      <c r="H25" s="40"/>
      <c r="I25" s="40"/>
      <c r="J25" s="40"/>
      <c r="K25" s="40"/>
      <c r="L25" s="40"/>
      <c r="M25" s="198"/>
      <c r="N25" s="198"/>
      <c r="O25" s="198"/>
      <c r="P25" s="198"/>
      <c r="Q25" s="198"/>
      <c r="R25" s="198"/>
      <c r="S25" s="40"/>
      <c r="T25" s="40"/>
      <c r="U25" s="40"/>
      <c r="V25" s="40"/>
      <c r="W25" s="40"/>
      <c r="X25" s="40"/>
      <c r="Y25" s="198"/>
      <c r="Z25" s="198"/>
      <c r="AA25" s="198"/>
      <c r="AB25" s="198"/>
      <c r="AC25" s="198"/>
      <c r="AD25" s="198"/>
      <c r="AE25" s="40"/>
      <c r="AF25" s="40"/>
      <c r="AG25" s="40"/>
      <c r="AH25" s="40"/>
      <c r="AI25" s="40"/>
      <c r="AJ25" s="40"/>
      <c r="AK25" s="198">
        <v>18</v>
      </c>
      <c r="AL25" s="198" t="s">
        <v>74</v>
      </c>
      <c r="AM25" s="198"/>
      <c r="AN25" s="198" t="s">
        <v>74</v>
      </c>
      <c r="AO25" s="198" t="s">
        <v>380</v>
      </c>
      <c r="AP25" s="198">
        <v>2</v>
      </c>
    </row>
    <row r="26" spans="1:44" ht="18.649999999999999" customHeight="1" x14ac:dyDescent="0.25">
      <c r="A26" s="495" t="s">
        <v>499</v>
      </c>
      <c r="B26" s="495"/>
      <c r="C26" s="495"/>
      <c r="D26" s="194">
        <f t="shared" ref="D26:J26" si="2">SUM(D7:D25)</f>
        <v>405</v>
      </c>
      <c r="E26" s="194">
        <f t="shared" si="2"/>
        <v>55</v>
      </c>
      <c r="F26" s="194">
        <f t="shared" si="2"/>
        <v>0</v>
      </c>
      <c r="G26" s="194">
        <f t="shared" si="2"/>
        <v>18</v>
      </c>
      <c r="H26" s="194">
        <f t="shared" si="2"/>
        <v>18</v>
      </c>
      <c r="I26" s="194">
        <f t="shared" si="2"/>
        <v>0</v>
      </c>
      <c r="J26" s="194">
        <f t="shared" si="2"/>
        <v>0</v>
      </c>
      <c r="K26" s="194" t="s">
        <v>128</v>
      </c>
      <c r="L26" s="194">
        <f>SUM(L7:L25)</f>
        <v>6</v>
      </c>
      <c r="M26" s="218">
        <f>SUM(M7:M25)</f>
        <v>9</v>
      </c>
      <c r="N26" s="218">
        <f>SUM(N7:N25)</f>
        <v>9</v>
      </c>
      <c r="O26" s="218">
        <f>SUM(O7:O25)</f>
        <v>0</v>
      </c>
      <c r="P26" s="218">
        <f>SUM(P7:P25)</f>
        <v>0</v>
      </c>
      <c r="Q26" s="218" t="s">
        <v>128</v>
      </c>
      <c r="R26" s="218">
        <f>SUM(R7:R25)</f>
        <v>3</v>
      </c>
      <c r="S26" s="194">
        <f>SUM(S7:S25)</f>
        <v>18</v>
      </c>
      <c r="T26" s="194">
        <f>SUM(T7:T25)</f>
        <v>36</v>
      </c>
      <c r="U26" s="194">
        <f>SUM(U7:U25)</f>
        <v>0</v>
      </c>
      <c r="V26" s="194">
        <f>SUM(V7:V25)</f>
        <v>0</v>
      </c>
      <c r="W26" s="194" t="s">
        <v>128</v>
      </c>
      <c r="X26" s="194">
        <f>SUM(X7:X25)</f>
        <v>8</v>
      </c>
      <c r="Y26" s="218">
        <f>SUM(Y7:Y25)</f>
        <v>27</v>
      </c>
      <c r="Z26" s="218">
        <f>SUM(Z7:Z25)</f>
        <v>45</v>
      </c>
      <c r="AA26" s="218">
        <f>SUM(AA7:AA25)</f>
        <v>36</v>
      </c>
      <c r="AB26" s="218">
        <f>SUM(AB7:AB25)</f>
        <v>18</v>
      </c>
      <c r="AC26" s="218" t="s">
        <v>128</v>
      </c>
      <c r="AD26" s="218">
        <f>SUM(AD7:AD25)</f>
        <v>15</v>
      </c>
      <c r="AE26" s="194">
        <f>SUM(AE7:AE25)</f>
        <v>18</v>
      </c>
      <c r="AF26" s="194">
        <f>SUM(AF7:AF25)</f>
        <v>36</v>
      </c>
      <c r="AG26" s="194">
        <f>SUM(AG7:AG25)</f>
        <v>36</v>
      </c>
      <c r="AH26" s="194">
        <f>SUM(AH7:AH25)</f>
        <v>18</v>
      </c>
      <c r="AI26" s="194" t="s">
        <v>128</v>
      </c>
      <c r="AJ26" s="194">
        <f>SUM(AJ7:AJ25)</f>
        <v>12</v>
      </c>
      <c r="AK26" s="218">
        <f>SUM(AK7:AK25)</f>
        <v>36</v>
      </c>
      <c r="AL26" s="218">
        <f>SUM(AL7:AL25)</f>
        <v>27</v>
      </c>
      <c r="AM26" s="218">
        <f>SUM(AM7:AM25)</f>
        <v>0</v>
      </c>
      <c r="AN26" s="218">
        <f>SUM(AN7:AN25)</f>
        <v>0</v>
      </c>
      <c r="AO26" s="218" t="s">
        <v>128</v>
      </c>
      <c r="AP26" s="218">
        <f>SUM(AP7:AP25)</f>
        <v>11</v>
      </c>
      <c r="AQ26" s="58">
        <f>SUM(G26:K26,M26:P26,S26:W26,Y26:AB26,AE26:AH26,AK26:AN26)</f>
        <v>405</v>
      </c>
      <c r="AR26">
        <f>L26+R26+X26+AD26+AJ26+AP26</f>
        <v>55</v>
      </c>
    </row>
    <row r="27" spans="1:44" ht="22" customHeight="1" x14ac:dyDescent="0.35">
      <c r="A27" s="501" t="s">
        <v>498</v>
      </c>
      <c r="B27" s="501"/>
      <c r="C27" s="501"/>
      <c r="D27" s="40"/>
      <c r="E27" s="40"/>
      <c r="F27" s="40"/>
      <c r="G27" s="40"/>
      <c r="H27" s="40"/>
      <c r="I27" s="40"/>
      <c r="J27" s="40"/>
      <c r="K27" s="40"/>
      <c r="L27" s="40"/>
      <c r="M27" s="198"/>
      <c r="N27" s="198"/>
      <c r="O27" s="198"/>
      <c r="P27" s="198"/>
      <c r="Q27" s="198"/>
      <c r="R27" s="198"/>
      <c r="S27" s="40"/>
      <c r="T27" s="40"/>
      <c r="U27" s="40"/>
      <c r="V27" s="40"/>
      <c r="W27" s="40"/>
      <c r="X27" s="40"/>
      <c r="Y27" s="198"/>
      <c r="Z27" s="198"/>
      <c r="AA27" s="198"/>
      <c r="AB27" s="198"/>
      <c r="AC27" s="198"/>
      <c r="AD27" s="198"/>
      <c r="AE27" s="40"/>
      <c r="AF27" s="40"/>
      <c r="AG27" s="40"/>
      <c r="AH27" s="40"/>
      <c r="AI27" s="40"/>
      <c r="AJ27" s="40"/>
      <c r="AK27" s="198"/>
      <c r="AL27" s="198"/>
      <c r="AM27" s="198"/>
      <c r="AN27" s="198"/>
      <c r="AO27" s="198"/>
      <c r="AP27" s="198"/>
    </row>
    <row r="28" spans="1:44" ht="31.5" customHeight="1" x14ac:dyDescent="0.25">
      <c r="A28" s="144" t="s">
        <v>24</v>
      </c>
      <c r="B28" s="151" t="s">
        <v>381</v>
      </c>
      <c r="C28" s="150" t="s">
        <v>382</v>
      </c>
      <c r="D28" s="29">
        <f>SUM(G28:J28, M28:P28, S28:V28,Y28:AB28,AE28:AH28,AK28:AN28)</f>
        <v>36</v>
      </c>
      <c r="E28" s="18">
        <f>L28+R28+X28+AD28+AJ28+AP28</f>
        <v>6</v>
      </c>
      <c r="F28" s="141" t="s">
        <v>290</v>
      </c>
      <c r="G28" s="141"/>
      <c r="H28" s="141"/>
      <c r="I28" s="141"/>
      <c r="J28" s="141"/>
      <c r="K28" s="141"/>
      <c r="L28" s="141"/>
      <c r="M28" s="31">
        <v>18</v>
      </c>
      <c r="N28" s="31">
        <v>18</v>
      </c>
      <c r="O28" s="31"/>
      <c r="P28" s="31"/>
      <c r="Q28" s="31" t="s">
        <v>290</v>
      </c>
      <c r="R28" s="31">
        <v>6</v>
      </c>
      <c r="S28" s="141"/>
      <c r="T28" s="141"/>
      <c r="U28" s="141"/>
      <c r="V28" s="141"/>
      <c r="W28" s="141"/>
      <c r="X28" s="141"/>
      <c r="Y28" s="31"/>
      <c r="Z28" s="31"/>
      <c r="AA28" s="31"/>
      <c r="AB28" s="31"/>
      <c r="AC28" s="142"/>
      <c r="AD28" s="142"/>
      <c r="AE28" s="141"/>
      <c r="AF28" s="141"/>
      <c r="AG28" s="141"/>
      <c r="AH28" s="141"/>
      <c r="AI28" s="141"/>
      <c r="AJ28" s="141"/>
      <c r="AK28" s="142"/>
      <c r="AL28" s="31"/>
      <c r="AM28" s="31"/>
      <c r="AN28" s="31"/>
      <c r="AO28" s="31"/>
      <c r="AP28" s="31"/>
    </row>
    <row r="29" spans="1:44" ht="20.5" customHeight="1" x14ac:dyDescent="0.25">
      <c r="A29" s="144" t="s">
        <v>25</v>
      </c>
      <c r="B29" s="151" t="s">
        <v>383</v>
      </c>
      <c r="C29" s="150" t="s">
        <v>384</v>
      </c>
      <c r="D29" s="29">
        <f t="shared" ref="D29:D34" si="3">SUM(G29:J29, M29:P29, S29:V29,Y29:AB29,AE29:AH29,AK29:AN29)</f>
        <v>18</v>
      </c>
      <c r="E29" s="18">
        <f t="shared" ref="E29:E34" si="4">L29+R29+X29+AD29+AJ29+AP29</f>
        <v>3</v>
      </c>
      <c r="F29" s="141" t="s">
        <v>292</v>
      </c>
      <c r="G29" s="144"/>
      <c r="H29" s="144"/>
      <c r="I29" s="144"/>
      <c r="J29" s="144"/>
      <c r="K29" s="144"/>
      <c r="L29" s="144"/>
      <c r="M29" s="198">
        <v>9</v>
      </c>
      <c r="N29" s="198">
        <v>9</v>
      </c>
      <c r="O29" s="198"/>
      <c r="P29" s="145"/>
      <c r="Q29" s="198" t="s">
        <v>292</v>
      </c>
      <c r="R29" s="198">
        <v>3</v>
      </c>
      <c r="S29" s="141"/>
      <c r="T29" s="141"/>
      <c r="U29" s="141"/>
      <c r="V29" s="141"/>
      <c r="W29" s="141"/>
      <c r="X29" s="141"/>
      <c r="Y29" s="31"/>
      <c r="Z29" s="31"/>
      <c r="AA29" s="31"/>
      <c r="AB29" s="31"/>
      <c r="AC29" s="142"/>
      <c r="AD29" s="142"/>
      <c r="AE29" s="141"/>
      <c r="AF29" s="141"/>
      <c r="AG29" s="141"/>
      <c r="AH29" s="141"/>
      <c r="AI29" s="141"/>
      <c r="AJ29" s="141"/>
      <c r="AK29" s="142"/>
      <c r="AL29" s="31"/>
      <c r="AM29" s="31"/>
      <c r="AN29" s="31"/>
      <c r="AO29" s="31"/>
      <c r="AP29" s="31"/>
    </row>
    <row r="30" spans="1:44" ht="31.5" customHeight="1" x14ac:dyDescent="0.25">
      <c r="A30" s="144" t="s">
        <v>26</v>
      </c>
      <c r="B30" s="151" t="s">
        <v>385</v>
      </c>
      <c r="C30" s="150" t="s">
        <v>386</v>
      </c>
      <c r="D30" s="29">
        <f t="shared" si="3"/>
        <v>27</v>
      </c>
      <c r="E30" s="18">
        <f t="shared" si="4"/>
        <v>4</v>
      </c>
      <c r="F30" s="141" t="s">
        <v>292</v>
      </c>
      <c r="G30" s="141"/>
      <c r="H30" s="141"/>
      <c r="I30" s="141"/>
      <c r="J30" s="141"/>
      <c r="K30" s="141"/>
      <c r="L30" s="141"/>
      <c r="M30" s="31"/>
      <c r="N30" s="31"/>
      <c r="O30" s="31"/>
      <c r="P30" s="31"/>
      <c r="Q30" s="31"/>
      <c r="R30" s="31"/>
      <c r="S30" s="141">
        <v>9</v>
      </c>
      <c r="T30" s="141"/>
      <c r="U30" s="141">
        <v>18</v>
      </c>
      <c r="V30" s="39"/>
      <c r="W30" s="141" t="s">
        <v>292</v>
      </c>
      <c r="X30" s="141">
        <v>4</v>
      </c>
      <c r="Y30" s="31"/>
      <c r="Z30" s="31"/>
      <c r="AA30" s="31"/>
      <c r="AB30" s="31"/>
      <c r="AC30" s="31"/>
      <c r="AD30" s="142"/>
      <c r="AE30" s="141"/>
      <c r="AF30" s="141"/>
      <c r="AG30" s="141"/>
      <c r="AH30" s="141"/>
      <c r="AI30" s="141"/>
      <c r="AJ30" s="141"/>
      <c r="AK30" s="142"/>
      <c r="AL30" s="31"/>
      <c r="AM30" s="31"/>
      <c r="AN30" s="31"/>
      <c r="AO30" s="31"/>
      <c r="AP30" s="31"/>
    </row>
    <row r="31" spans="1:44" ht="31.5" customHeight="1" x14ac:dyDescent="0.25">
      <c r="A31" s="144" t="s">
        <v>27</v>
      </c>
      <c r="B31" s="151" t="s">
        <v>387</v>
      </c>
      <c r="C31" s="150" t="s">
        <v>388</v>
      </c>
      <c r="D31" s="29">
        <f t="shared" si="3"/>
        <v>27</v>
      </c>
      <c r="E31" s="18">
        <f t="shared" si="4"/>
        <v>4</v>
      </c>
      <c r="F31" s="141" t="s">
        <v>292</v>
      </c>
      <c r="G31" s="141"/>
      <c r="H31" s="141"/>
      <c r="I31" s="141"/>
      <c r="J31" s="141"/>
      <c r="K31" s="141"/>
      <c r="L31" s="141"/>
      <c r="M31" s="31"/>
      <c r="N31" s="31"/>
      <c r="O31" s="31"/>
      <c r="P31" s="31"/>
      <c r="Q31" s="31"/>
      <c r="R31" s="31"/>
      <c r="S31" s="141"/>
      <c r="T31" s="141"/>
      <c r="U31" s="141"/>
      <c r="V31" s="146"/>
      <c r="W31" s="141"/>
      <c r="X31" s="40"/>
      <c r="Y31" s="31">
        <v>9</v>
      </c>
      <c r="Z31" s="31"/>
      <c r="AA31" s="31">
        <v>18</v>
      </c>
      <c r="AB31" s="31"/>
      <c r="AC31" s="31" t="s">
        <v>292</v>
      </c>
      <c r="AD31" s="198">
        <v>4</v>
      </c>
      <c r="AE31" s="141"/>
      <c r="AF31" s="141"/>
      <c r="AG31" s="141"/>
      <c r="AH31" s="141"/>
      <c r="AI31" s="141"/>
      <c r="AJ31" s="141"/>
      <c r="AK31" s="142"/>
      <c r="AL31" s="31"/>
      <c r="AM31" s="31"/>
      <c r="AN31" s="31"/>
      <c r="AO31" s="31"/>
      <c r="AP31" s="31"/>
    </row>
    <row r="32" spans="1:44" ht="31.5" customHeight="1" x14ac:dyDescent="0.25">
      <c r="A32" s="144" t="s">
        <v>28</v>
      </c>
      <c r="B32" s="151" t="s">
        <v>389</v>
      </c>
      <c r="C32" s="150" t="s">
        <v>390</v>
      </c>
      <c r="D32" s="29">
        <f t="shared" si="3"/>
        <v>18</v>
      </c>
      <c r="E32" s="18">
        <f t="shared" si="4"/>
        <v>3</v>
      </c>
      <c r="F32" s="141" t="s">
        <v>65</v>
      </c>
      <c r="G32" s="141"/>
      <c r="H32" s="141"/>
      <c r="I32" s="141"/>
      <c r="J32" s="141"/>
      <c r="K32" s="141"/>
      <c r="L32" s="141"/>
      <c r="M32" s="31"/>
      <c r="N32" s="31"/>
      <c r="O32" s="31"/>
      <c r="P32" s="31"/>
      <c r="Q32" s="31"/>
      <c r="R32" s="31"/>
      <c r="S32" s="141"/>
      <c r="T32" s="141"/>
      <c r="U32" s="141"/>
      <c r="V32" s="146"/>
      <c r="W32" s="141"/>
      <c r="X32" s="40"/>
      <c r="Y32" s="31"/>
      <c r="Z32" s="31"/>
      <c r="AA32" s="31"/>
      <c r="AB32" s="31"/>
      <c r="AC32" s="31"/>
      <c r="AD32" s="198"/>
      <c r="AE32" s="141"/>
      <c r="AF32" s="141"/>
      <c r="AG32" s="141">
        <v>18</v>
      </c>
      <c r="AH32" s="141"/>
      <c r="AI32" s="141" t="s">
        <v>65</v>
      </c>
      <c r="AJ32" s="141">
        <v>3</v>
      </c>
      <c r="AK32" s="142"/>
      <c r="AL32" s="31"/>
      <c r="AM32" s="31"/>
      <c r="AN32" s="31"/>
      <c r="AO32" s="31"/>
      <c r="AP32" s="31"/>
    </row>
    <row r="33" spans="1:44" ht="20.5" customHeight="1" x14ac:dyDescent="0.25">
      <c r="A33" s="144" t="s">
        <v>29</v>
      </c>
      <c r="B33" s="151" t="s">
        <v>391</v>
      </c>
      <c r="C33" s="150" t="s">
        <v>392</v>
      </c>
      <c r="D33" s="29">
        <f t="shared" si="3"/>
        <v>18</v>
      </c>
      <c r="E33" s="18">
        <f t="shared" si="4"/>
        <v>2</v>
      </c>
      <c r="F33" s="141" t="s">
        <v>65</v>
      </c>
      <c r="G33" s="144"/>
      <c r="H33" s="144"/>
      <c r="I33" s="144"/>
      <c r="J33" s="144"/>
      <c r="K33" s="144"/>
      <c r="L33" s="144"/>
      <c r="M33" s="147"/>
      <c r="N33" s="147"/>
      <c r="O33" s="147"/>
      <c r="P33" s="147"/>
      <c r="Q33" s="147"/>
      <c r="R33" s="147"/>
      <c r="S33" s="141"/>
      <c r="T33" s="141"/>
      <c r="U33" s="141"/>
      <c r="V33" s="141"/>
      <c r="W33" s="141"/>
      <c r="X33" s="141"/>
      <c r="Y33" s="31"/>
      <c r="Z33" s="31"/>
      <c r="AA33" s="31"/>
      <c r="AB33" s="31"/>
      <c r="AC33" s="31"/>
      <c r="AD33" s="31"/>
      <c r="AE33" s="148"/>
      <c r="AF33" s="148"/>
      <c r="AG33" s="40">
        <v>18</v>
      </c>
      <c r="AH33" s="40"/>
      <c r="AI33" s="40" t="s">
        <v>65</v>
      </c>
      <c r="AJ33" s="40">
        <v>2</v>
      </c>
      <c r="AK33" s="31"/>
      <c r="AL33" s="31"/>
      <c r="AM33" s="31"/>
      <c r="AN33" s="31"/>
      <c r="AO33" s="31"/>
      <c r="AP33" s="31"/>
    </row>
    <row r="34" spans="1:44" ht="31.5" customHeight="1" x14ac:dyDescent="0.25">
      <c r="A34" s="144" t="s">
        <v>30</v>
      </c>
      <c r="B34" s="151" t="s">
        <v>393</v>
      </c>
      <c r="C34" s="150" t="s">
        <v>394</v>
      </c>
      <c r="D34" s="29">
        <f t="shared" si="3"/>
        <v>18</v>
      </c>
      <c r="E34" s="18">
        <f t="shared" si="4"/>
        <v>4</v>
      </c>
      <c r="F34" s="141" t="s">
        <v>65</v>
      </c>
      <c r="G34" s="144"/>
      <c r="H34" s="144"/>
      <c r="I34" s="144"/>
      <c r="J34" s="144"/>
      <c r="K34" s="144"/>
      <c r="L34" s="144"/>
      <c r="M34" s="147"/>
      <c r="N34" s="147"/>
      <c r="O34" s="147"/>
      <c r="P34" s="147"/>
      <c r="Q34" s="147"/>
      <c r="R34" s="147"/>
      <c r="S34" s="141"/>
      <c r="T34" s="141"/>
      <c r="U34" s="141"/>
      <c r="V34" s="141"/>
      <c r="W34" s="141"/>
      <c r="X34" s="141"/>
      <c r="Y34" s="31"/>
      <c r="Z34" s="31"/>
      <c r="AA34" s="31"/>
      <c r="AB34" s="31"/>
      <c r="AC34" s="31"/>
      <c r="AD34" s="31"/>
      <c r="AE34" s="141"/>
      <c r="AF34" s="141"/>
      <c r="AG34" s="141"/>
      <c r="AH34" s="141"/>
      <c r="AI34" s="141"/>
      <c r="AJ34" s="141"/>
      <c r="AK34" s="31"/>
      <c r="AL34" s="31"/>
      <c r="AM34" s="31">
        <v>18</v>
      </c>
      <c r="AN34" s="31"/>
      <c r="AO34" s="198" t="s">
        <v>65</v>
      </c>
      <c r="AP34" s="31">
        <v>4</v>
      </c>
    </row>
    <row r="35" spans="1:44" ht="18" customHeight="1" x14ac:dyDescent="0.25">
      <c r="A35" s="495" t="s">
        <v>502</v>
      </c>
      <c r="B35" s="495"/>
      <c r="C35" s="495"/>
      <c r="D35" s="194">
        <f>SUM(D28:D34)</f>
        <v>162</v>
      </c>
      <c r="E35" s="194">
        <f>SUM(E28:E34)</f>
        <v>26</v>
      </c>
      <c r="F35" s="40" t="s">
        <v>128</v>
      </c>
      <c r="G35" s="40">
        <f t="shared" ref="G35:AP35" si="5">SUM(G28:G34)</f>
        <v>0</v>
      </c>
      <c r="H35" s="40">
        <f t="shared" si="5"/>
        <v>0</v>
      </c>
      <c r="I35" s="40">
        <f t="shared" si="5"/>
        <v>0</v>
      </c>
      <c r="J35" s="40">
        <f t="shared" si="5"/>
        <v>0</v>
      </c>
      <c r="K35" s="40" t="s">
        <v>128</v>
      </c>
      <c r="L35" s="40">
        <f t="shared" si="5"/>
        <v>0</v>
      </c>
      <c r="M35" s="147">
        <f t="shared" si="5"/>
        <v>27</v>
      </c>
      <c r="N35" s="147">
        <f t="shared" si="5"/>
        <v>27</v>
      </c>
      <c r="O35" s="147">
        <f t="shared" si="5"/>
        <v>0</v>
      </c>
      <c r="P35" s="147">
        <f t="shared" si="5"/>
        <v>0</v>
      </c>
      <c r="Q35" s="147" t="s">
        <v>128</v>
      </c>
      <c r="R35" s="147">
        <f t="shared" si="5"/>
        <v>9</v>
      </c>
      <c r="S35" s="141">
        <f t="shared" si="5"/>
        <v>9</v>
      </c>
      <c r="T35" s="141">
        <f t="shared" si="5"/>
        <v>0</v>
      </c>
      <c r="U35" s="141">
        <f t="shared" si="5"/>
        <v>18</v>
      </c>
      <c r="V35" s="141">
        <f t="shared" si="5"/>
        <v>0</v>
      </c>
      <c r="W35" s="141" t="s">
        <v>128</v>
      </c>
      <c r="X35" s="141">
        <f t="shared" si="5"/>
        <v>4</v>
      </c>
      <c r="Y35" s="31">
        <f t="shared" si="5"/>
        <v>9</v>
      </c>
      <c r="Z35" s="31">
        <f t="shared" si="5"/>
        <v>0</v>
      </c>
      <c r="AA35" s="31">
        <f t="shared" si="5"/>
        <v>18</v>
      </c>
      <c r="AB35" s="31">
        <f t="shared" si="5"/>
        <v>0</v>
      </c>
      <c r="AC35" s="31" t="s">
        <v>128</v>
      </c>
      <c r="AD35" s="31">
        <f t="shared" si="5"/>
        <v>4</v>
      </c>
      <c r="AE35" s="141">
        <f t="shared" si="5"/>
        <v>0</v>
      </c>
      <c r="AF35" s="141">
        <f t="shared" si="5"/>
        <v>0</v>
      </c>
      <c r="AG35" s="141">
        <f t="shared" si="5"/>
        <v>36</v>
      </c>
      <c r="AH35" s="141">
        <f t="shared" si="5"/>
        <v>0</v>
      </c>
      <c r="AI35" s="141" t="s">
        <v>128</v>
      </c>
      <c r="AJ35" s="141">
        <f t="shared" si="5"/>
        <v>5</v>
      </c>
      <c r="AK35" s="31">
        <f t="shared" si="5"/>
        <v>0</v>
      </c>
      <c r="AL35" s="31">
        <f t="shared" si="5"/>
        <v>0</v>
      </c>
      <c r="AM35" s="31">
        <f t="shared" si="5"/>
        <v>18</v>
      </c>
      <c r="AN35" s="31">
        <f t="shared" si="5"/>
        <v>0</v>
      </c>
      <c r="AO35" s="198" t="s">
        <v>128</v>
      </c>
      <c r="AP35" s="31">
        <f t="shared" si="5"/>
        <v>4</v>
      </c>
    </row>
    <row r="36" spans="1:44" ht="12.65" customHeight="1" x14ac:dyDescent="0.25">
      <c r="A36" s="499" t="s">
        <v>527</v>
      </c>
      <c r="B36" s="499"/>
      <c r="C36" s="499"/>
      <c r="D36" s="485">
        <f>D26+D35</f>
        <v>567</v>
      </c>
      <c r="E36" s="485">
        <f>E26+E35</f>
        <v>81</v>
      </c>
      <c r="F36" s="497" t="s">
        <v>128</v>
      </c>
      <c r="G36" s="119">
        <f>G26+G35</f>
        <v>18</v>
      </c>
      <c r="H36" s="119">
        <f t="shared" ref="H36:AP36" si="6">H26+H35</f>
        <v>18</v>
      </c>
      <c r="I36" s="119">
        <f t="shared" si="6"/>
        <v>0</v>
      </c>
      <c r="J36" s="119">
        <f t="shared" si="6"/>
        <v>0</v>
      </c>
      <c r="K36" s="128" t="s">
        <v>128</v>
      </c>
      <c r="L36" s="128">
        <f t="shared" si="6"/>
        <v>6</v>
      </c>
      <c r="M36" s="147">
        <f t="shared" si="6"/>
        <v>36</v>
      </c>
      <c r="N36" s="147">
        <f t="shared" si="6"/>
        <v>36</v>
      </c>
      <c r="O36" s="147">
        <f t="shared" si="6"/>
        <v>0</v>
      </c>
      <c r="P36" s="147">
        <f t="shared" si="6"/>
        <v>0</v>
      </c>
      <c r="Q36" s="147" t="s">
        <v>128</v>
      </c>
      <c r="R36" s="147">
        <f t="shared" si="6"/>
        <v>12</v>
      </c>
      <c r="S36" s="141">
        <f t="shared" si="6"/>
        <v>27</v>
      </c>
      <c r="T36" s="141">
        <f t="shared" si="6"/>
        <v>36</v>
      </c>
      <c r="U36" s="141">
        <f t="shared" si="6"/>
        <v>18</v>
      </c>
      <c r="V36" s="141">
        <f t="shared" si="6"/>
        <v>0</v>
      </c>
      <c r="W36" s="141" t="s">
        <v>128</v>
      </c>
      <c r="X36" s="141">
        <f t="shared" si="6"/>
        <v>12</v>
      </c>
      <c r="Y36" s="31">
        <f t="shared" si="6"/>
        <v>36</v>
      </c>
      <c r="Z36" s="31">
        <f t="shared" si="6"/>
        <v>45</v>
      </c>
      <c r="AA36" s="31">
        <f t="shared" si="6"/>
        <v>54</v>
      </c>
      <c r="AB36" s="31">
        <f t="shared" si="6"/>
        <v>18</v>
      </c>
      <c r="AC36" s="31" t="s">
        <v>128</v>
      </c>
      <c r="AD36" s="31">
        <f t="shared" si="6"/>
        <v>19</v>
      </c>
      <c r="AE36" s="141">
        <f t="shared" si="6"/>
        <v>18</v>
      </c>
      <c r="AF36" s="141">
        <f t="shared" si="6"/>
        <v>36</v>
      </c>
      <c r="AG36" s="141">
        <f t="shared" si="6"/>
        <v>72</v>
      </c>
      <c r="AH36" s="141">
        <f t="shared" si="6"/>
        <v>18</v>
      </c>
      <c r="AI36" s="141" t="s">
        <v>128</v>
      </c>
      <c r="AJ36" s="141">
        <f t="shared" si="6"/>
        <v>17</v>
      </c>
      <c r="AK36" s="31">
        <f t="shared" si="6"/>
        <v>36</v>
      </c>
      <c r="AL36" s="31">
        <f t="shared" si="6"/>
        <v>27</v>
      </c>
      <c r="AM36" s="31">
        <f t="shared" si="6"/>
        <v>18</v>
      </c>
      <c r="AN36" s="31">
        <f t="shared" si="6"/>
        <v>0</v>
      </c>
      <c r="AO36" s="198" t="s">
        <v>128</v>
      </c>
      <c r="AP36" s="31">
        <f t="shared" si="6"/>
        <v>15</v>
      </c>
      <c r="AQ36" s="58">
        <f>SUM(G36:K36,M36:P36,S36:W36,Y36:AB36,AE36:AH36,AK36:AN36)</f>
        <v>567</v>
      </c>
      <c r="AR36">
        <f>L36+R36+X36+AD36+AJ36+AP36</f>
        <v>81</v>
      </c>
    </row>
    <row r="37" spans="1:44" ht="11.15" customHeight="1" x14ac:dyDescent="0.2">
      <c r="A37" s="500"/>
      <c r="B37" s="500"/>
      <c r="C37" s="500"/>
      <c r="D37" s="496"/>
      <c r="E37" s="496"/>
      <c r="F37" s="498"/>
      <c r="G37" s="485">
        <f>SUM(G36:J36)</f>
        <v>36</v>
      </c>
      <c r="H37" s="485"/>
      <c r="I37" s="485"/>
      <c r="J37" s="485"/>
      <c r="K37" s="128"/>
      <c r="L37" s="128"/>
      <c r="M37" s="494">
        <f>SUM(M36:P36)</f>
        <v>72</v>
      </c>
      <c r="N37" s="494"/>
      <c r="O37" s="494"/>
      <c r="P37" s="494"/>
      <c r="Q37" s="130"/>
      <c r="R37" s="130"/>
      <c r="S37" s="485">
        <f>SUM(S36:V36)</f>
        <v>81</v>
      </c>
      <c r="T37" s="485"/>
      <c r="U37" s="485"/>
      <c r="V37" s="485"/>
      <c r="W37" s="128"/>
      <c r="X37" s="128"/>
      <c r="Y37" s="494">
        <f>SUM(Y36:AB36)</f>
        <v>153</v>
      </c>
      <c r="Z37" s="494"/>
      <c r="AA37" s="494"/>
      <c r="AB37" s="494"/>
      <c r="AC37" s="130"/>
      <c r="AD37" s="130"/>
      <c r="AE37" s="485">
        <f>SUM(AE36:AH36)</f>
        <v>144</v>
      </c>
      <c r="AF37" s="485"/>
      <c r="AG37" s="485"/>
      <c r="AH37" s="485"/>
      <c r="AI37" s="128"/>
      <c r="AJ37" s="128"/>
      <c r="AK37" s="494">
        <f>SUM(AK36:AN36)</f>
        <v>81</v>
      </c>
      <c r="AL37" s="494"/>
      <c r="AM37" s="494"/>
      <c r="AN37" s="494"/>
      <c r="AO37" s="130"/>
      <c r="AP37" s="130"/>
      <c r="AQ37" s="91">
        <f>G37+M37+S37+Y37+AE37+AK37</f>
        <v>567</v>
      </c>
      <c r="AR37" s="55"/>
    </row>
    <row r="39" spans="1:44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</row>
    <row r="40" spans="1:44" x14ac:dyDescent="0.25">
      <c r="A40" s="68" t="s">
        <v>267</v>
      </c>
      <c r="AC40" s="84" t="s">
        <v>269</v>
      </c>
    </row>
    <row r="41" spans="1:44" x14ac:dyDescent="0.25">
      <c r="AC41" s="84" t="s">
        <v>268</v>
      </c>
    </row>
    <row r="42" spans="1:44" ht="23.15" customHeight="1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 t="s">
        <v>270</v>
      </c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</row>
  </sheetData>
  <mergeCells count="46">
    <mergeCell ref="A2:B2"/>
    <mergeCell ref="A3:A5"/>
    <mergeCell ref="B3:B5"/>
    <mergeCell ref="C3:C5"/>
    <mergeCell ref="AE37:AH37"/>
    <mergeCell ref="AK37:AN37"/>
    <mergeCell ref="F3:F5"/>
    <mergeCell ref="G3:L3"/>
    <mergeCell ref="M3:R3"/>
    <mergeCell ref="S3:X3"/>
    <mergeCell ref="G4:J4"/>
    <mergeCell ref="AD4:AD5"/>
    <mergeCell ref="AE4:AH4"/>
    <mergeCell ref="AI4:AI5"/>
    <mergeCell ref="A1:AP1"/>
    <mergeCell ref="AO4:AO5"/>
    <mergeCell ref="AP4:AP5"/>
    <mergeCell ref="AK3:AP3"/>
    <mergeCell ref="M4:P4"/>
    <mergeCell ref="L4:L5"/>
    <mergeCell ref="E3:E5"/>
    <mergeCell ref="AJ4:AJ5"/>
    <mergeCell ref="X4:X5"/>
    <mergeCell ref="K4:K5"/>
    <mergeCell ref="AK4:AN4"/>
    <mergeCell ref="S4:V4"/>
    <mergeCell ref="Y4:AB4"/>
    <mergeCell ref="AC4:AC5"/>
    <mergeCell ref="Y3:AD3"/>
    <mergeCell ref="AE3:AJ3"/>
    <mergeCell ref="A35:C35"/>
    <mergeCell ref="Y37:AB37"/>
    <mergeCell ref="W4:W5"/>
    <mergeCell ref="D36:D37"/>
    <mergeCell ref="E36:E37"/>
    <mergeCell ref="F36:F37"/>
    <mergeCell ref="A36:C37"/>
    <mergeCell ref="A6:C6"/>
    <mergeCell ref="A27:C27"/>
    <mergeCell ref="A26:C26"/>
    <mergeCell ref="Q4:Q5"/>
    <mergeCell ref="G37:J37"/>
    <mergeCell ref="S37:V37"/>
    <mergeCell ref="M37:P37"/>
    <mergeCell ref="R4:R5"/>
    <mergeCell ref="D3:D5"/>
  </mergeCells>
  <phoneticPr fontId="57" type="noConversion"/>
  <conditionalFormatting sqref="E28:E34 E7:E10 E12:E16 E18:E25">
    <cfRule type="cellIs" priority="6" stopIfTrue="1" operator="notEqual">
      <formula>C9</formula>
    </cfRule>
  </conditionalFormatting>
  <conditionalFormatting sqref="E7:E16 E18:E25">
    <cfRule type="cellIs" priority="5" stopIfTrue="1" operator="notEqual">
      <formula>C7</formula>
    </cfRule>
  </conditionalFormatting>
  <conditionalFormatting sqref="E28:E34">
    <cfRule type="cellIs" priority="3" stopIfTrue="1" operator="notEqual">
      <formula>C28</formula>
    </cfRule>
  </conditionalFormatting>
  <conditionalFormatting sqref="E11">
    <cfRule type="cellIs" priority="500" stopIfTrue="1" operator="notEqual">
      <formula>C24</formula>
    </cfRule>
  </conditionalFormatting>
  <conditionalFormatting sqref="E17">
    <cfRule type="cellIs" priority="2" stopIfTrue="1" operator="notEqual">
      <formula>C19</formula>
    </cfRule>
  </conditionalFormatting>
  <conditionalFormatting sqref="E17">
    <cfRule type="cellIs" priority="1" stopIfTrue="1" operator="notEqual">
      <formula>C17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45" fitToHeight="0" orientation="landscape" r:id="rId1"/>
  <headerFooter alignWithMargins="0">
    <oddHeader>&amp;LKIERUNEK: PEDAGOGIKA&amp;C&amp;"Arial,Pogrubiony"&amp;12P L A N   S T U D I Ó W    N I E S T A C J O N A R N Y C H&amp;R&amp;"Arial,Kursywa"Rekrutacja w roku akademickim 2017/2018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43"/>
  <sheetViews>
    <sheetView topLeftCell="A7" zoomScaleNormal="100" zoomScaleSheetLayoutView="100" zoomScalePageLayoutView="69" workbookViewId="0">
      <selection activeCell="D36" sqref="D36:D38"/>
    </sheetView>
  </sheetViews>
  <sheetFormatPr defaultColWidth="9.1796875" defaultRowHeight="10" x14ac:dyDescent="0.25"/>
  <cols>
    <col min="1" max="1" width="4.1796875" style="78" customWidth="1"/>
    <col min="2" max="2" width="21.81640625" style="78" customWidth="1"/>
    <col min="3" max="3" width="44.453125" style="78" customWidth="1"/>
    <col min="4" max="5" width="5.81640625" style="78" customWidth="1"/>
    <col min="6" max="6" width="7.453125" style="78" bestFit="1" customWidth="1"/>
    <col min="7" max="10" width="4.453125" style="78" customWidth="1"/>
    <col min="11" max="11" width="8" style="78" customWidth="1"/>
    <col min="12" max="12" width="4.54296875" style="78" customWidth="1"/>
    <col min="13" max="16" width="4.453125" style="78" customWidth="1"/>
    <col min="17" max="17" width="8" style="78" customWidth="1"/>
    <col min="18" max="18" width="4.54296875" style="78" customWidth="1"/>
    <col min="19" max="22" width="4.453125" style="78" customWidth="1"/>
    <col min="23" max="23" width="8" style="78" customWidth="1"/>
    <col min="24" max="24" width="4.54296875" style="78" customWidth="1"/>
    <col min="25" max="28" width="4.453125" style="78" customWidth="1"/>
    <col min="29" max="29" width="8" style="78" customWidth="1"/>
    <col min="30" max="30" width="4.54296875" style="78" customWidth="1"/>
    <col min="31" max="34" width="4.453125" style="78" customWidth="1"/>
    <col min="35" max="35" width="8" style="78" customWidth="1"/>
    <col min="36" max="36" width="4.54296875" style="78" customWidth="1"/>
    <col min="37" max="40" width="4.453125" style="78" customWidth="1"/>
    <col min="41" max="41" width="8" style="78" customWidth="1"/>
    <col min="42" max="42" width="4.54296875" style="78" customWidth="1"/>
    <col min="43" max="16384" width="9.1796875" style="78"/>
  </cols>
  <sheetData>
    <row r="1" spans="1:48" ht="16" thickBot="1" x14ac:dyDescent="0.4">
      <c r="A1" s="503" t="s">
        <v>560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93"/>
      <c r="AR1" s="93"/>
      <c r="AS1" s="93"/>
      <c r="AT1" s="93"/>
      <c r="AU1" s="93"/>
      <c r="AV1" s="93"/>
    </row>
    <row r="2" spans="1:48" ht="11" thickTop="1" x14ac:dyDescent="0.25">
      <c r="A2" s="506"/>
      <c r="B2" s="506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</row>
    <row r="3" spans="1:48" ht="14.5" customHeight="1" x14ac:dyDescent="0.25">
      <c r="A3" s="402" t="s">
        <v>0</v>
      </c>
      <c r="B3" s="404" t="s">
        <v>1</v>
      </c>
      <c r="C3" s="402" t="s">
        <v>2</v>
      </c>
      <c r="D3" s="407" t="s">
        <v>51</v>
      </c>
      <c r="E3" s="407" t="s">
        <v>3</v>
      </c>
      <c r="F3" s="402" t="s">
        <v>52</v>
      </c>
      <c r="G3" s="404" t="s">
        <v>54</v>
      </c>
      <c r="H3" s="404"/>
      <c r="I3" s="404"/>
      <c r="J3" s="404"/>
      <c r="K3" s="404"/>
      <c r="L3" s="404"/>
      <c r="M3" s="406" t="s">
        <v>55</v>
      </c>
      <c r="N3" s="406"/>
      <c r="O3" s="406"/>
      <c r="P3" s="406"/>
      <c r="Q3" s="406"/>
      <c r="R3" s="406"/>
      <c r="S3" s="404" t="s">
        <v>56</v>
      </c>
      <c r="T3" s="404"/>
      <c r="U3" s="404"/>
      <c r="V3" s="404"/>
      <c r="W3" s="404"/>
      <c r="X3" s="404"/>
      <c r="Y3" s="406" t="s">
        <v>57</v>
      </c>
      <c r="Z3" s="406"/>
      <c r="AA3" s="406"/>
      <c r="AB3" s="406"/>
      <c r="AC3" s="406"/>
      <c r="AD3" s="406"/>
      <c r="AE3" s="404" t="s">
        <v>58</v>
      </c>
      <c r="AF3" s="404"/>
      <c r="AG3" s="404"/>
      <c r="AH3" s="404"/>
      <c r="AI3" s="404"/>
      <c r="AJ3" s="404"/>
      <c r="AK3" s="406" t="s">
        <v>59</v>
      </c>
      <c r="AL3" s="406"/>
      <c r="AM3" s="406"/>
      <c r="AN3" s="406"/>
      <c r="AO3" s="406"/>
      <c r="AP3" s="406"/>
      <c r="AQ3" s="80"/>
    </row>
    <row r="4" spans="1:48" ht="15.65" customHeight="1" x14ac:dyDescent="0.25">
      <c r="A4" s="402"/>
      <c r="B4" s="404"/>
      <c r="C4" s="402"/>
      <c r="D4" s="407"/>
      <c r="E4" s="407"/>
      <c r="F4" s="402"/>
      <c r="G4" s="402" t="s">
        <v>53</v>
      </c>
      <c r="H4" s="402"/>
      <c r="I4" s="402"/>
      <c r="J4" s="402"/>
      <c r="K4" s="402" t="s">
        <v>52</v>
      </c>
      <c r="L4" s="407" t="s">
        <v>3</v>
      </c>
      <c r="M4" s="400" t="s">
        <v>53</v>
      </c>
      <c r="N4" s="400"/>
      <c r="O4" s="400"/>
      <c r="P4" s="400"/>
      <c r="Q4" s="400" t="s">
        <v>52</v>
      </c>
      <c r="R4" s="413" t="s">
        <v>3</v>
      </c>
      <c r="S4" s="402" t="s">
        <v>53</v>
      </c>
      <c r="T4" s="402"/>
      <c r="U4" s="402"/>
      <c r="V4" s="402"/>
      <c r="W4" s="402" t="s">
        <v>52</v>
      </c>
      <c r="X4" s="407" t="s">
        <v>3</v>
      </c>
      <c r="Y4" s="400" t="s">
        <v>53</v>
      </c>
      <c r="Z4" s="400"/>
      <c r="AA4" s="400"/>
      <c r="AB4" s="400"/>
      <c r="AC4" s="400" t="s">
        <v>52</v>
      </c>
      <c r="AD4" s="413" t="s">
        <v>3</v>
      </c>
      <c r="AE4" s="402" t="s">
        <v>53</v>
      </c>
      <c r="AF4" s="402"/>
      <c r="AG4" s="402"/>
      <c r="AH4" s="402"/>
      <c r="AI4" s="402" t="s">
        <v>52</v>
      </c>
      <c r="AJ4" s="407" t="s">
        <v>3</v>
      </c>
      <c r="AK4" s="400" t="s">
        <v>53</v>
      </c>
      <c r="AL4" s="400"/>
      <c r="AM4" s="400"/>
      <c r="AN4" s="400"/>
      <c r="AO4" s="400" t="s">
        <v>52</v>
      </c>
      <c r="AP4" s="413" t="s">
        <v>3</v>
      </c>
      <c r="AQ4" s="80"/>
    </row>
    <row r="5" spans="1:48" ht="20.149999999999999" customHeight="1" x14ac:dyDescent="0.25">
      <c r="A5" s="402"/>
      <c r="B5" s="404"/>
      <c r="C5" s="402"/>
      <c r="D5" s="407"/>
      <c r="E5" s="407" t="s">
        <v>3</v>
      </c>
      <c r="F5" s="402" t="s">
        <v>52</v>
      </c>
      <c r="G5" s="38" t="s">
        <v>4</v>
      </c>
      <c r="H5" s="30" t="s">
        <v>5</v>
      </c>
      <c r="I5" s="30" t="s">
        <v>301</v>
      </c>
      <c r="J5" s="30" t="s">
        <v>300</v>
      </c>
      <c r="K5" s="402"/>
      <c r="L5" s="407"/>
      <c r="M5" s="37" t="s">
        <v>4</v>
      </c>
      <c r="N5" s="31" t="s">
        <v>5</v>
      </c>
      <c r="O5" s="31" t="s">
        <v>301</v>
      </c>
      <c r="P5" s="31" t="s">
        <v>300</v>
      </c>
      <c r="Q5" s="400"/>
      <c r="R5" s="413"/>
      <c r="S5" s="38" t="s">
        <v>4</v>
      </c>
      <c r="T5" s="30" t="s">
        <v>5</v>
      </c>
      <c r="U5" s="30" t="s">
        <v>301</v>
      </c>
      <c r="V5" s="30" t="s">
        <v>300</v>
      </c>
      <c r="W5" s="402"/>
      <c r="X5" s="407"/>
      <c r="Y5" s="37" t="s">
        <v>4</v>
      </c>
      <c r="Z5" s="31" t="s">
        <v>5</v>
      </c>
      <c r="AA5" s="31" t="s">
        <v>301</v>
      </c>
      <c r="AB5" s="31" t="s">
        <v>300</v>
      </c>
      <c r="AC5" s="400"/>
      <c r="AD5" s="413"/>
      <c r="AE5" s="38" t="s">
        <v>4</v>
      </c>
      <c r="AF5" s="30" t="s">
        <v>5</v>
      </c>
      <c r="AG5" s="30" t="s">
        <v>301</v>
      </c>
      <c r="AH5" s="30" t="s">
        <v>300</v>
      </c>
      <c r="AI5" s="402"/>
      <c r="AJ5" s="407"/>
      <c r="AK5" s="37" t="s">
        <v>4</v>
      </c>
      <c r="AL5" s="31" t="s">
        <v>5</v>
      </c>
      <c r="AM5" s="31" t="s">
        <v>301</v>
      </c>
      <c r="AN5" s="31" t="s">
        <v>300</v>
      </c>
      <c r="AO5" s="400"/>
      <c r="AP5" s="413"/>
      <c r="AQ5" s="80"/>
    </row>
    <row r="6" spans="1:48" ht="23.5" customHeight="1" x14ac:dyDescent="0.25">
      <c r="A6" s="464" t="s">
        <v>497</v>
      </c>
      <c r="B6" s="464"/>
      <c r="C6" s="464"/>
      <c r="D6" s="156"/>
      <c r="E6" s="156"/>
      <c r="F6" s="153"/>
      <c r="G6" s="139"/>
      <c r="H6" s="140"/>
      <c r="I6" s="140"/>
      <c r="J6" s="140"/>
      <c r="K6" s="153"/>
      <c r="L6" s="153"/>
      <c r="M6" s="152"/>
      <c r="N6" s="152"/>
      <c r="O6" s="152"/>
      <c r="P6" s="152"/>
      <c r="Q6" s="152"/>
      <c r="R6" s="152"/>
      <c r="S6" s="139"/>
      <c r="T6" s="140"/>
      <c r="U6" s="140"/>
      <c r="V6" s="140"/>
      <c r="W6" s="153"/>
      <c r="X6" s="153"/>
      <c r="Y6" s="152"/>
      <c r="Z6" s="152"/>
      <c r="AA6" s="152"/>
      <c r="AB6" s="152"/>
      <c r="AC6" s="152"/>
      <c r="AD6" s="152"/>
      <c r="AE6" s="139"/>
      <c r="AF6" s="140"/>
      <c r="AG6" s="140"/>
      <c r="AH6" s="140"/>
      <c r="AI6" s="153"/>
      <c r="AJ6" s="153"/>
      <c r="AK6" s="152"/>
      <c r="AL6" s="152"/>
      <c r="AM6" s="152"/>
      <c r="AN6" s="152"/>
      <c r="AO6" s="152"/>
      <c r="AP6" s="152"/>
      <c r="AQ6" s="80"/>
    </row>
    <row r="7" spans="1:48" ht="17.5" customHeight="1" x14ac:dyDescent="0.25">
      <c r="A7" s="144" t="s">
        <v>6</v>
      </c>
      <c r="B7" s="36" t="s">
        <v>361</v>
      </c>
      <c r="C7" s="101" t="s">
        <v>110</v>
      </c>
      <c r="D7" s="29">
        <f>SUM(G7:J7, M7:P7, S7:V7,Y7:AB7,AE7:AH7,AK7:AN7)</f>
        <v>36</v>
      </c>
      <c r="E7" s="18">
        <f>L7+R7+X7+AD7+AJ7+AP7</f>
        <v>6</v>
      </c>
      <c r="F7" s="40" t="s">
        <v>290</v>
      </c>
      <c r="G7" s="40">
        <v>18</v>
      </c>
      <c r="H7" s="40">
        <v>18</v>
      </c>
      <c r="I7" s="40"/>
      <c r="J7" s="40" t="s">
        <v>74</v>
      </c>
      <c r="K7" s="40" t="s">
        <v>290</v>
      </c>
      <c r="L7" s="40">
        <v>6</v>
      </c>
      <c r="M7" s="31" t="s">
        <v>74</v>
      </c>
      <c r="N7" s="31" t="s">
        <v>74</v>
      </c>
      <c r="O7" s="31"/>
      <c r="P7" s="31" t="s">
        <v>74</v>
      </c>
      <c r="Q7" s="31" t="s">
        <v>74</v>
      </c>
      <c r="R7" s="31"/>
      <c r="S7" s="141"/>
      <c r="T7" s="141"/>
      <c r="U7" s="141"/>
      <c r="V7" s="141"/>
      <c r="W7" s="141"/>
      <c r="X7" s="141"/>
      <c r="Y7" s="31"/>
      <c r="Z7" s="31"/>
      <c r="AA7" s="31"/>
      <c r="AB7" s="31"/>
      <c r="AC7" s="142"/>
      <c r="AD7" s="142"/>
      <c r="AE7" s="141"/>
      <c r="AF7" s="141"/>
      <c r="AG7" s="141"/>
      <c r="AH7" s="141"/>
      <c r="AI7" s="141"/>
      <c r="AJ7" s="141"/>
      <c r="AK7" s="142"/>
      <c r="AL7" s="31"/>
      <c r="AM7" s="31"/>
      <c r="AN7" s="31"/>
      <c r="AO7" s="31"/>
      <c r="AP7" s="31"/>
      <c r="AQ7" s="80"/>
    </row>
    <row r="8" spans="1:48" ht="17.5" customHeight="1" x14ac:dyDescent="0.25">
      <c r="A8" s="144" t="s">
        <v>7</v>
      </c>
      <c r="B8" s="36" t="s">
        <v>362</v>
      </c>
      <c r="C8" s="101" t="s">
        <v>122</v>
      </c>
      <c r="D8" s="29">
        <f t="shared" ref="D8:D25" si="0">SUM(G8:J8, M8:P8, S8:V8,Y8:AB8,AE8:AH8,AK8:AN8)</f>
        <v>18</v>
      </c>
      <c r="E8" s="18">
        <f t="shared" ref="E8:E25" si="1">L8+R8+X8+AD8+AJ8+AP8</f>
        <v>3</v>
      </c>
      <c r="F8" s="39" t="s">
        <v>290</v>
      </c>
      <c r="G8" s="40"/>
      <c r="H8" s="40"/>
      <c r="I8" s="40"/>
      <c r="J8" s="40"/>
      <c r="K8" s="40"/>
      <c r="L8" s="40"/>
      <c r="M8" s="198">
        <v>9</v>
      </c>
      <c r="N8" s="198">
        <v>9</v>
      </c>
      <c r="O8" s="198"/>
      <c r="P8" s="198" t="s">
        <v>74</v>
      </c>
      <c r="Q8" s="198" t="s">
        <v>290</v>
      </c>
      <c r="R8" s="198">
        <v>3</v>
      </c>
      <c r="S8" s="141"/>
      <c r="T8" s="141"/>
      <c r="U8" s="141"/>
      <c r="V8" s="141"/>
      <c r="W8" s="141"/>
      <c r="X8" s="141"/>
      <c r="Y8" s="31"/>
      <c r="Z8" s="31"/>
      <c r="AA8" s="31"/>
      <c r="AB8" s="31"/>
      <c r="AC8" s="142"/>
      <c r="AD8" s="142"/>
      <c r="AE8" s="141"/>
      <c r="AF8" s="141"/>
      <c r="AG8" s="141"/>
      <c r="AH8" s="141"/>
      <c r="AI8" s="141"/>
      <c r="AJ8" s="141"/>
      <c r="AK8" s="142"/>
      <c r="AL8" s="31"/>
      <c r="AM8" s="31"/>
      <c r="AN8" s="31"/>
      <c r="AO8" s="31"/>
      <c r="AP8" s="31"/>
      <c r="AQ8" s="80"/>
    </row>
    <row r="9" spans="1:48" ht="17.5" customHeight="1" x14ac:dyDescent="0.25">
      <c r="A9" s="144" t="s">
        <v>8</v>
      </c>
      <c r="B9" s="36" t="s">
        <v>363</v>
      </c>
      <c r="C9" s="101" t="s">
        <v>95</v>
      </c>
      <c r="D9" s="29">
        <f t="shared" si="0"/>
        <v>18</v>
      </c>
      <c r="E9" s="18">
        <f t="shared" si="1"/>
        <v>3</v>
      </c>
      <c r="F9" s="40" t="s">
        <v>65</v>
      </c>
      <c r="G9" s="40"/>
      <c r="H9" s="40"/>
      <c r="I9" s="40"/>
      <c r="J9" s="40"/>
      <c r="K9" s="40"/>
      <c r="L9" s="40"/>
      <c r="M9" s="198"/>
      <c r="N9" s="198"/>
      <c r="O9" s="198"/>
      <c r="P9" s="198"/>
      <c r="Q9" s="198"/>
      <c r="R9" s="198"/>
      <c r="S9" s="40" t="s">
        <v>74</v>
      </c>
      <c r="T9" s="40">
        <v>18</v>
      </c>
      <c r="U9" s="40"/>
      <c r="V9" s="40" t="s">
        <v>74</v>
      </c>
      <c r="W9" s="40" t="s">
        <v>65</v>
      </c>
      <c r="X9" s="40">
        <v>3</v>
      </c>
      <c r="Y9" s="31"/>
      <c r="Z9" s="31"/>
      <c r="AA9" s="31"/>
      <c r="AB9" s="31"/>
      <c r="AC9" s="142"/>
      <c r="AD9" s="142"/>
      <c r="AE9" s="141"/>
      <c r="AF9" s="141"/>
      <c r="AG9" s="141"/>
      <c r="AH9" s="141"/>
      <c r="AI9" s="141"/>
      <c r="AJ9" s="141"/>
      <c r="AK9" s="142"/>
      <c r="AL9" s="31"/>
      <c r="AM9" s="31"/>
      <c r="AN9" s="31"/>
      <c r="AO9" s="31"/>
      <c r="AP9" s="31"/>
      <c r="AQ9" s="80"/>
    </row>
    <row r="10" spans="1:48" ht="17.5" customHeight="1" x14ac:dyDescent="0.25">
      <c r="A10" s="144" t="s">
        <v>9</v>
      </c>
      <c r="B10" s="36" t="s">
        <v>364</v>
      </c>
      <c r="C10" s="101" t="s">
        <v>112</v>
      </c>
      <c r="D10" s="29">
        <f t="shared" si="0"/>
        <v>18</v>
      </c>
      <c r="E10" s="18">
        <f t="shared" si="1"/>
        <v>3</v>
      </c>
      <c r="F10" s="40" t="s">
        <v>290</v>
      </c>
      <c r="G10" s="40"/>
      <c r="H10" s="40"/>
      <c r="I10" s="40"/>
      <c r="J10" s="40"/>
      <c r="K10" s="40"/>
      <c r="L10" s="40"/>
      <c r="M10" s="198"/>
      <c r="N10" s="198"/>
      <c r="O10" s="198"/>
      <c r="P10" s="198"/>
      <c r="Q10" s="198"/>
      <c r="R10" s="198"/>
      <c r="S10" s="40">
        <v>9</v>
      </c>
      <c r="T10" s="40">
        <v>9</v>
      </c>
      <c r="U10" s="40"/>
      <c r="V10" s="40" t="s">
        <v>74</v>
      </c>
      <c r="W10" s="40" t="s">
        <v>290</v>
      </c>
      <c r="X10" s="40">
        <v>3</v>
      </c>
      <c r="Y10" s="31"/>
      <c r="Z10" s="31"/>
      <c r="AA10" s="31"/>
      <c r="AB10" s="31"/>
      <c r="AC10" s="142"/>
      <c r="AD10" s="142"/>
      <c r="AE10" s="141"/>
      <c r="AF10" s="141"/>
      <c r="AG10" s="141"/>
      <c r="AH10" s="141"/>
      <c r="AI10" s="141"/>
      <c r="AJ10" s="141"/>
      <c r="AK10" s="142"/>
      <c r="AL10" s="31"/>
      <c r="AM10" s="31"/>
      <c r="AN10" s="31"/>
      <c r="AO10" s="31"/>
      <c r="AP10" s="31"/>
      <c r="AQ10" s="80"/>
    </row>
    <row r="11" spans="1:48" ht="28.5" customHeight="1" x14ac:dyDescent="0.25">
      <c r="A11" s="144" t="s">
        <v>10</v>
      </c>
      <c r="B11" s="36" t="s">
        <v>375</v>
      </c>
      <c r="C11" s="101" t="s">
        <v>113</v>
      </c>
      <c r="D11" s="29">
        <f>SUM(G11:J11, M11:P11, S11:V11,Y11:AB11,AE11:AH11,AK11:AN11)</f>
        <v>18</v>
      </c>
      <c r="E11" s="18">
        <f>L11+R11+X11+AD11+AJ11+AP11</f>
        <v>2</v>
      </c>
      <c r="F11" s="40" t="s">
        <v>292</v>
      </c>
      <c r="G11" s="40"/>
      <c r="H11" s="40"/>
      <c r="I11" s="40"/>
      <c r="J11" s="40"/>
      <c r="K11" s="40"/>
      <c r="L11" s="40"/>
      <c r="M11" s="198"/>
      <c r="N11" s="198"/>
      <c r="O11" s="198"/>
      <c r="P11" s="198"/>
      <c r="Q11" s="198"/>
      <c r="R11" s="198"/>
      <c r="S11" s="143">
        <v>9</v>
      </c>
      <c r="T11" s="143">
        <v>9</v>
      </c>
      <c r="U11" s="143"/>
      <c r="V11" s="143" t="s">
        <v>74</v>
      </c>
      <c r="W11" s="143" t="s">
        <v>292</v>
      </c>
      <c r="X11" s="143">
        <v>2</v>
      </c>
      <c r="Y11" s="198"/>
      <c r="Z11" s="198"/>
      <c r="AA11" s="198"/>
      <c r="AB11" s="198"/>
      <c r="AC11" s="198"/>
      <c r="AD11" s="198"/>
      <c r="AE11" s="40"/>
      <c r="AF11" s="40"/>
      <c r="AG11" s="40"/>
      <c r="AH11" s="40"/>
      <c r="AI11" s="40"/>
      <c r="AJ11" s="40"/>
      <c r="AK11" s="198"/>
      <c r="AL11" s="198"/>
      <c r="AM11" s="198"/>
      <c r="AN11" s="198" t="s">
        <v>74</v>
      </c>
      <c r="AO11" s="198"/>
      <c r="AP11" s="198"/>
      <c r="AQ11" s="80"/>
    </row>
    <row r="12" spans="1:48" ht="17.5" customHeight="1" x14ac:dyDescent="0.25">
      <c r="A12" s="144" t="s">
        <v>11</v>
      </c>
      <c r="B12" s="36" t="s">
        <v>365</v>
      </c>
      <c r="C12" s="101" t="s">
        <v>116</v>
      </c>
      <c r="D12" s="29">
        <f t="shared" si="0"/>
        <v>36</v>
      </c>
      <c r="E12" s="18">
        <f t="shared" si="1"/>
        <v>5</v>
      </c>
      <c r="F12" s="40" t="s">
        <v>290</v>
      </c>
      <c r="G12" s="40"/>
      <c r="H12" s="40"/>
      <c r="I12" s="40"/>
      <c r="J12" s="40"/>
      <c r="K12" s="40"/>
      <c r="L12" s="40"/>
      <c r="M12" s="198"/>
      <c r="N12" s="198"/>
      <c r="O12" s="198"/>
      <c r="P12" s="198"/>
      <c r="Q12" s="198"/>
      <c r="R12" s="198"/>
      <c r="S12" s="40"/>
      <c r="T12" s="40"/>
      <c r="U12" s="40"/>
      <c r="V12" s="40"/>
      <c r="W12" s="40"/>
      <c r="X12" s="40"/>
      <c r="Y12" s="198">
        <v>18</v>
      </c>
      <c r="Z12" s="198">
        <v>18</v>
      </c>
      <c r="AA12" s="198"/>
      <c r="AB12" s="198" t="s">
        <v>74</v>
      </c>
      <c r="AC12" s="198" t="s">
        <v>290</v>
      </c>
      <c r="AD12" s="198">
        <v>5</v>
      </c>
      <c r="AE12" s="141"/>
      <c r="AF12" s="141"/>
      <c r="AG12" s="141"/>
      <c r="AH12" s="141"/>
      <c r="AI12" s="141"/>
      <c r="AJ12" s="141"/>
      <c r="AK12" s="31"/>
      <c r="AL12" s="31"/>
      <c r="AM12" s="31"/>
      <c r="AN12" s="31"/>
      <c r="AO12" s="31"/>
      <c r="AP12" s="31"/>
      <c r="AQ12" s="80"/>
    </row>
    <row r="13" spans="1:48" ht="17.5" customHeight="1" x14ac:dyDescent="0.25">
      <c r="A13" s="144" t="s">
        <v>12</v>
      </c>
      <c r="B13" s="36" t="s">
        <v>366</v>
      </c>
      <c r="C13" s="101" t="s">
        <v>115</v>
      </c>
      <c r="D13" s="29">
        <f t="shared" si="0"/>
        <v>18</v>
      </c>
      <c r="E13" s="18">
        <f t="shared" si="1"/>
        <v>2</v>
      </c>
      <c r="F13" s="40" t="s">
        <v>65</v>
      </c>
      <c r="G13" s="40"/>
      <c r="H13" s="40"/>
      <c r="I13" s="40"/>
      <c r="J13" s="40"/>
      <c r="K13" s="40"/>
      <c r="L13" s="40"/>
      <c r="M13" s="198"/>
      <c r="N13" s="198"/>
      <c r="O13" s="198"/>
      <c r="P13" s="198"/>
      <c r="Q13" s="198"/>
      <c r="R13" s="198"/>
      <c r="S13" s="40"/>
      <c r="T13" s="40"/>
      <c r="U13" s="40"/>
      <c r="V13" s="40"/>
      <c r="W13" s="40"/>
      <c r="X13" s="40"/>
      <c r="Y13" s="198" t="s">
        <v>74</v>
      </c>
      <c r="Z13" s="198">
        <v>18</v>
      </c>
      <c r="AA13" s="198"/>
      <c r="AB13" s="198" t="s">
        <v>74</v>
      </c>
      <c r="AC13" s="198" t="s">
        <v>65</v>
      </c>
      <c r="AD13" s="198">
        <v>2</v>
      </c>
      <c r="AE13" s="141"/>
      <c r="AF13" s="141"/>
      <c r="AG13" s="141"/>
      <c r="AH13" s="141"/>
      <c r="AI13" s="141"/>
      <c r="AJ13" s="141"/>
      <c r="AK13" s="31"/>
      <c r="AL13" s="31"/>
      <c r="AM13" s="31"/>
      <c r="AN13" s="31"/>
      <c r="AO13" s="31"/>
      <c r="AP13" s="31"/>
      <c r="AQ13" s="80"/>
    </row>
    <row r="14" spans="1:48" ht="17.5" customHeight="1" x14ac:dyDescent="0.25">
      <c r="A14" s="144" t="s">
        <v>13</v>
      </c>
      <c r="B14" s="36" t="s">
        <v>367</v>
      </c>
      <c r="C14" s="101" t="s">
        <v>119</v>
      </c>
      <c r="D14" s="29">
        <f t="shared" si="0"/>
        <v>18</v>
      </c>
      <c r="E14" s="18">
        <f t="shared" si="1"/>
        <v>2</v>
      </c>
      <c r="F14" s="39" t="s">
        <v>65</v>
      </c>
      <c r="G14" s="40"/>
      <c r="H14" s="40"/>
      <c r="I14" s="40"/>
      <c r="J14" s="40"/>
      <c r="K14" s="40"/>
      <c r="L14" s="40"/>
      <c r="M14" s="198"/>
      <c r="N14" s="198"/>
      <c r="O14" s="198"/>
      <c r="P14" s="198"/>
      <c r="Q14" s="198"/>
      <c r="R14" s="198"/>
      <c r="S14" s="40"/>
      <c r="T14" s="40"/>
      <c r="U14" s="40"/>
      <c r="V14" s="40"/>
      <c r="W14" s="40"/>
      <c r="X14" s="40"/>
      <c r="Y14" s="198" t="s">
        <v>74</v>
      </c>
      <c r="Z14" s="198" t="s">
        <v>74</v>
      </c>
      <c r="AA14" s="198">
        <v>18</v>
      </c>
      <c r="AB14" s="198" t="s">
        <v>74</v>
      </c>
      <c r="AC14" s="198" t="s">
        <v>65</v>
      </c>
      <c r="AD14" s="198">
        <v>2</v>
      </c>
      <c r="AE14" s="141"/>
      <c r="AF14" s="141"/>
      <c r="AG14" s="141"/>
      <c r="AH14" s="141"/>
      <c r="AI14" s="141"/>
      <c r="AJ14" s="141"/>
      <c r="AK14" s="31"/>
      <c r="AL14" s="31"/>
      <c r="AM14" s="31"/>
      <c r="AN14" s="31"/>
      <c r="AO14" s="31"/>
      <c r="AP14" s="31"/>
      <c r="AQ14" s="80"/>
    </row>
    <row r="15" spans="1:48" ht="17.5" customHeight="1" x14ac:dyDescent="0.25">
      <c r="A15" s="144" t="s">
        <v>14</v>
      </c>
      <c r="B15" s="36" t="s">
        <v>368</v>
      </c>
      <c r="C15" s="101" t="s">
        <v>111</v>
      </c>
      <c r="D15" s="29">
        <f t="shared" si="0"/>
        <v>18</v>
      </c>
      <c r="E15" s="18">
        <f t="shared" si="1"/>
        <v>3</v>
      </c>
      <c r="F15" s="40" t="s">
        <v>290</v>
      </c>
      <c r="G15" s="40"/>
      <c r="H15" s="40"/>
      <c r="I15" s="40"/>
      <c r="J15" s="40"/>
      <c r="K15" s="40"/>
      <c r="L15" s="40"/>
      <c r="M15" s="198"/>
      <c r="N15" s="198"/>
      <c r="O15" s="198"/>
      <c r="P15" s="198"/>
      <c r="Q15" s="198"/>
      <c r="R15" s="198"/>
      <c r="S15" s="40"/>
      <c r="T15" s="40"/>
      <c r="U15" s="40"/>
      <c r="V15" s="40"/>
      <c r="W15" s="40"/>
      <c r="X15" s="40"/>
      <c r="Y15" s="198">
        <v>9</v>
      </c>
      <c r="Z15" s="198">
        <v>9</v>
      </c>
      <c r="AA15" s="198"/>
      <c r="AB15" s="198" t="s">
        <v>74</v>
      </c>
      <c r="AC15" s="198" t="s">
        <v>290</v>
      </c>
      <c r="AD15" s="198">
        <v>3</v>
      </c>
      <c r="AE15" s="141"/>
      <c r="AF15" s="141"/>
      <c r="AG15" s="141"/>
      <c r="AH15" s="141"/>
      <c r="AI15" s="141"/>
      <c r="AJ15" s="141"/>
      <c r="AK15" s="31"/>
      <c r="AL15" s="31"/>
      <c r="AM15" s="31"/>
      <c r="AN15" s="31"/>
      <c r="AO15" s="31"/>
      <c r="AP15" s="31"/>
      <c r="AQ15" s="80"/>
    </row>
    <row r="16" spans="1:48" ht="17.5" customHeight="1" x14ac:dyDescent="0.25">
      <c r="A16" s="144" t="s">
        <v>15</v>
      </c>
      <c r="B16" s="36" t="s">
        <v>369</v>
      </c>
      <c r="C16" s="101" t="s">
        <v>107</v>
      </c>
      <c r="D16" s="29">
        <f t="shared" si="0"/>
        <v>18</v>
      </c>
      <c r="E16" s="18">
        <f t="shared" si="1"/>
        <v>1</v>
      </c>
      <c r="F16" s="40" t="s">
        <v>65</v>
      </c>
      <c r="G16" s="40"/>
      <c r="H16" s="40"/>
      <c r="I16" s="40"/>
      <c r="J16" s="40"/>
      <c r="K16" s="40"/>
      <c r="L16" s="40"/>
      <c r="M16" s="198"/>
      <c r="N16" s="198"/>
      <c r="O16" s="198"/>
      <c r="P16" s="198"/>
      <c r="Q16" s="198"/>
      <c r="R16" s="198"/>
      <c r="S16" s="40"/>
      <c r="T16" s="40"/>
      <c r="U16" s="40"/>
      <c r="V16" s="40"/>
      <c r="W16" s="40"/>
      <c r="X16" s="40"/>
      <c r="Y16" s="198" t="s">
        <v>74</v>
      </c>
      <c r="Z16" s="198" t="s">
        <v>74</v>
      </c>
      <c r="AA16" s="198">
        <v>18</v>
      </c>
      <c r="AB16" s="198" t="s">
        <v>74</v>
      </c>
      <c r="AC16" s="198" t="s">
        <v>65</v>
      </c>
      <c r="AD16" s="198">
        <v>1</v>
      </c>
      <c r="AE16" s="141" t="s">
        <v>74</v>
      </c>
      <c r="AF16" s="141" t="s">
        <v>74</v>
      </c>
      <c r="AG16" s="141"/>
      <c r="AH16" s="141"/>
      <c r="AI16" s="141"/>
      <c r="AJ16" s="141"/>
      <c r="AK16" s="31"/>
      <c r="AL16" s="31"/>
      <c r="AM16" s="31"/>
      <c r="AN16" s="31"/>
      <c r="AO16" s="31"/>
      <c r="AP16" s="31"/>
      <c r="AQ16" s="80"/>
    </row>
    <row r="17" spans="1:44" s="84" customFormat="1" ht="17.5" customHeight="1" x14ac:dyDescent="0.25">
      <c r="A17" s="384" t="s">
        <v>16</v>
      </c>
      <c r="B17" s="373" t="s">
        <v>624</v>
      </c>
      <c r="C17" s="374" t="s">
        <v>595</v>
      </c>
      <c r="D17" s="29">
        <f>SUM(G17:J17, M17:P17, S17:V17,Y17:AB17,AE17:AH17,AK17:AN17)</f>
        <v>18</v>
      </c>
      <c r="E17" s="18">
        <f>L17+R17+X17+AD17+AJ17+AP17</f>
        <v>2</v>
      </c>
      <c r="F17" s="370" t="s">
        <v>65</v>
      </c>
      <c r="G17" s="370"/>
      <c r="H17" s="370"/>
      <c r="I17" s="370"/>
      <c r="J17" s="370"/>
      <c r="K17" s="370"/>
      <c r="L17" s="370"/>
      <c r="M17" s="369"/>
      <c r="N17" s="369"/>
      <c r="O17" s="369"/>
      <c r="P17" s="369"/>
      <c r="Q17" s="369"/>
      <c r="R17" s="369"/>
      <c r="S17" s="370"/>
      <c r="T17" s="370"/>
      <c r="U17" s="370"/>
      <c r="V17" s="370"/>
      <c r="W17" s="370"/>
      <c r="X17" s="370"/>
      <c r="Y17" s="369"/>
      <c r="Z17" s="369"/>
      <c r="AA17" s="369"/>
      <c r="AB17" s="369">
        <v>18</v>
      </c>
      <c r="AC17" s="369" t="s">
        <v>75</v>
      </c>
      <c r="AD17" s="369">
        <v>2</v>
      </c>
      <c r="AE17" s="29"/>
      <c r="AF17" s="29"/>
      <c r="AG17" s="29"/>
      <c r="AH17" s="29"/>
      <c r="AI17" s="29"/>
      <c r="AJ17" s="29"/>
      <c r="AK17" s="371"/>
      <c r="AL17" s="371"/>
      <c r="AM17" s="371"/>
      <c r="AN17" s="371"/>
      <c r="AO17" s="371"/>
      <c r="AP17" s="371"/>
    </row>
    <row r="18" spans="1:44" ht="17.5" customHeight="1" x14ac:dyDescent="0.25">
      <c r="A18" s="144" t="s">
        <v>16</v>
      </c>
      <c r="B18" s="36" t="s">
        <v>370</v>
      </c>
      <c r="C18" s="101" t="s">
        <v>121</v>
      </c>
      <c r="D18" s="29">
        <f t="shared" si="0"/>
        <v>27</v>
      </c>
      <c r="E18" s="18">
        <f t="shared" si="1"/>
        <v>3</v>
      </c>
      <c r="F18" s="40" t="s">
        <v>292</v>
      </c>
      <c r="G18" s="40"/>
      <c r="H18" s="40"/>
      <c r="I18" s="40"/>
      <c r="J18" s="40"/>
      <c r="K18" s="40"/>
      <c r="L18" s="40"/>
      <c r="M18" s="198"/>
      <c r="N18" s="198"/>
      <c r="O18" s="198"/>
      <c r="P18" s="198"/>
      <c r="Q18" s="198"/>
      <c r="R18" s="198"/>
      <c r="S18" s="40"/>
      <c r="T18" s="40"/>
      <c r="U18" s="40"/>
      <c r="V18" s="40"/>
      <c r="W18" s="40"/>
      <c r="X18" s="40"/>
      <c r="Y18" s="198"/>
      <c r="Z18" s="198"/>
      <c r="AA18" s="198"/>
      <c r="AB18" s="198"/>
      <c r="AC18" s="198"/>
      <c r="AD18" s="198"/>
      <c r="AE18" s="40">
        <v>9</v>
      </c>
      <c r="AF18" s="40">
        <v>18</v>
      </c>
      <c r="AG18" s="40"/>
      <c r="AH18" s="40" t="s">
        <v>74</v>
      </c>
      <c r="AI18" s="40" t="s">
        <v>292</v>
      </c>
      <c r="AJ18" s="40">
        <v>3</v>
      </c>
      <c r="AK18" s="31"/>
      <c r="AL18" s="31"/>
      <c r="AM18" s="31"/>
      <c r="AN18" s="31"/>
      <c r="AO18" s="31"/>
      <c r="AP18" s="31"/>
      <c r="AQ18" s="80"/>
    </row>
    <row r="19" spans="1:44" ht="17.5" customHeight="1" x14ac:dyDescent="0.25">
      <c r="A19" s="144" t="s">
        <v>17</v>
      </c>
      <c r="B19" s="36" t="s">
        <v>371</v>
      </c>
      <c r="C19" s="101" t="s">
        <v>126</v>
      </c>
      <c r="D19" s="29">
        <f t="shared" si="0"/>
        <v>27</v>
      </c>
      <c r="E19" s="18">
        <f t="shared" si="1"/>
        <v>4</v>
      </c>
      <c r="F19" s="40" t="s">
        <v>290</v>
      </c>
      <c r="G19" s="40"/>
      <c r="H19" s="40"/>
      <c r="I19" s="40"/>
      <c r="J19" s="40"/>
      <c r="K19" s="40"/>
      <c r="L19" s="40"/>
      <c r="M19" s="198"/>
      <c r="N19" s="198"/>
      <c r="O19" s="198"/>
      <c r="P19" s="198"/>
      <c r="Q19" s="198"/>
      <c r="R19" s="198"/>
      <c r="S19" s="40"/>
      <c r="T19" s="40"/>
      <c r="U19" s="40"/>
      <c r="V19" s="40"/>
      <c r="W19" s="40"/>
      <c r="X19" s="40"/>
      <c r="Y19" s="198"/>
      <c r="Z19" s="198"/>
      <c r="AA19" s="198"/>
      <c r="AB19" s="198"/>
      <c r="AC19" s="198"/>
      <c r="AD19" s="198"/>
      <c r="AE19" s="40">
        <v>9</v>
      </c>
      <c r="AF19" s="40">
        <v>18</v>
      </c>
      <c r="AG19" s="40"/>
      <c r="AH19" s="40" t="s">
        <v>74</v>
      </c>
      <c r="AI19" s="40" t="s">
        <v>290</v>
      </c>
      <c r="AJ19" s="40">
        <v>4</v>
      </c>
      <c r="AK19" s="31"/>
      <c r="AL19" s="31"/>
      <c r="AM19" s="31"/>
      <c r="AN19" s="31"/>
      <c r="AO19" s="31"/>
      <c r="AP19" s="31"/>
      <c r="AQ19" s="80"/>
    </row>
    <row r="20" spans="1:44" ht="17.5" customHeight="1" x14ac:dyDescent="0.25">
      <c r="A20" s="144" t="s">
        <v>18</v>
      </c>
      <c r="B20" s="36" t="s">
        <v>372</v>
      </c>
      <c r="C20" s="101" t="s">
        <v>89</v>
      </c>
      <c r="D20" s="29">
        <f t="shared" si="0"/>
        <v>18</v>
      </c>
      <c r="E20" s="18">
        <f t="shared" si="1"/>
        <v>2</v>
      </c>
      <c r="F20" s="40" t="s">
        <v>65</v>
      </c>
      <c r="G20" s="40"/>
      <c r="H20" s="40"/>
      <c r="I20" s="40"/>
      <c r="J20" s="40"/>
      <c r="K20" s="40"/>
      <c r="L20" s="40"/>
      <c r="M20" s="198"/>
      <c r="N20" s="198"/>
      <c r="O20" s="198"/>
      <c r="P20" s="198"/>
      <c r="Q20" s="198"/>
      <c r="R20" s="198"/>
      <c r="S20" s="40"/>
      <c r="T20" s="40"/>
      <c r="U20" s="40"/>
      <c r="V20" s="40"/>
      <c r="W20" s="40"/>
      <c r="X20" s="40"/>
      <c r="Y20" s="198"/>
      <c r="Z20" s="198"/>
      <c r="AA20" s="198"/>
      <c r="AB20" s="198"/>
      <c r="AC20" s="198"/>
      <c r="AD20" s="198"/>
      <c r="AE20" s="40" t="s">
        <v>74</v>
      </c>
      <c r="AF20" s="40" t="s">
        <v>74</v>
      </c>
      <c r="AG20" s="40">
        <v>18</v>
      </c>
      <c r="AH20" s="39"/>
      <c r="AI20" s="40" t="s">
        <v>65</v>
      </c>
      <c r="AJ20" s="40">
        <v>2</v>
      </c>
      <c r="AK20" s="31"/>
      <c r="AL20" s="31"/>
      <c r="AM20" s="31"/>
      <c r="AN20" s="31" t="s">
        <v>74</v>
      </c>
      <c r="AO20" s="31"/>
      <c r="AP20" s="31"/>
      <c r="AQ20" s="80"/>
    </row>
    <row r="21" spans="1:44" ht="17.5" customHeight="1" x14ac:dyDescent="0.25">
      <c r="A21" s="144" t="s">
        <v>19</v>
      </c>
      <c r="B21" s="36" t="s">
        <v>373</v>
      </c>
      <c r="C21" s="101" t="s">
        <v>118</v>
      </c>
      <c r="D21" s="29">
        <f t="shared" si="0"/>
        <v>18</v>
      </c>
      <c r="E21" s="18">
        <f t="shared" si="1"/>
        <v>1</v>
      </c>
      <c r="F21" s="39" t="s">
        <v>65</v>
      </c>
      <c r="G21" s="40"/>
      <c r="H21" s="40"/>
      <c r="I21" s="40"/>
      <c r="J21" s="40"/>
      <c r="K21" s="40"/>
      <c r="L21" s="40"/>
      <c r="M21" s="198"/>
      <c r="N21" s="198"/>
      <c r="O21" s="198"/>
      <c r="P21" s="198"/>
      <c r="Q21" s="198"/>
      <c r="R21" s="198"/>
      <c r="S21" s="40"/>
      <c r="T21" s="40"/>
      <c r="U21" s="40"/>
      <c r="V21" s="40"/>
      <c r="W21" s="40"/>
      <c r="X21" s="40"/>
      <c r="Y21" s="198"/>
      <c r="Z21" s="198"/>
      <c r="AA21" s="198"/>
      <c r="AB21" s="198"/>
      <c r="AC21" s="198"/>
      <c r="AD21" s="198"/>
      <c r="AE21" s="40" t="s">
        <v>74</v>
      </c>
      <c r="AF21" s="40" t="s">
        <v>74</v>
      </c>
      <c r="AG21" s="40">
        <v>18</v>
      </c>
      <c r="AH21" s="39"/>
      <c r="AI21" s="40" t="s">
        <v>65</v>
      </c>
      <c r="AJ21" s="40">
        <v>1</v>
      </c>
      <c r="AK21" s="31"/>
      <c r="AL21" s="31"/>
      <c r="AM21" s="31"/>
      <c r="AN21" s="31" t="s">
        <v>74</v>
      </c>
      <c r="AO21" s="31"/>
      <c r="AP21" s="31"/>
      <c r="AQ21" s="80"/>
    </row>
    <row r="22" spans="1:44" ht="17.5" customHeight="1" x14ac:dyDescent="0.25">
      <c r="A22" s="144" t="s">
        <v>20</v>
      </c>
      <c r="B22" s="36" t="s">
        <v>374</v>
      </c>
      <c r="C22" s="101" t="s">
        <v>114</v>
      </c>
      <c r="D22" s="29">
        <f t="shared" si="0"/>
        <v>18</v>
      </c>
      <c r="E22" s="18">
        <f t="shared" si="1"/>
        <v>2</v>
      </c>
      <c r="F22" s="40" t="s">
        <v>65</v>
      </c>
      <c r="G22" s="40"/>
      <c r="H22" s="40"/>
      <c r="I22" s="40"/>
      <c r="J22" s="40"/>
      <c r="K22" s="40"/>
      <c r="L22" s="40"/>
      <c r="M22" s="198"/>
      <c r="N22" s="198"/>
      <c r="O22" s="198"/>
      <c r="P22" s="198"/>
      <c r="Q22" s="198"/>
      <c r="R22" s="198"/>
      <c r="S22" s="40"/>
      <c r="T22" s="40"/>
      <c r="U22" s="40"/>
      <c r="V22" s="40"/>
      <c r="W22" s="40"/>
      <c r="X22" s="40"/>
      <c r="Y22" s="198"/>
      <c r="Z22" s="198"/>
      <c r="AA22" s="198"/>
      <c r="AB22" s="198"/>
      <c r="AC22" s="198"/>
      <c r="AD22" s="198"/>
      <c r="AE22" s="40"/>
      <c r="AF22" s="40"/>
      <c r="AG22" s="40"/>
      <c r="AH22" s="40">
        <v>18</v>
      </c>
      <c r="AI22" s="40" t="s">
        <v>65</v>
      </c>
      <c r="AJ22" s="40">
        <v>2</v>
      </c>
      <c r="AK22" s="31"/>
      <c r="AL22" s="31"/>
      <c r="AM22" s="31"/>
      <c r="AN22" s="31"/>
      <c r="AO22" s="31"/>
      <c r="AP22" s="31"/>
      <c r="AQ22" s="80"/>
    </row>
    <row r="23" spans="1:44" ht="17.5" customHeight="1" x14ac:dyDescent="0.25">
      <c r="A23" s="144" t="s">
        <v>21</v>
      </c>
      <c r="B23" s="36" t="s">
        <v>376</v>
      </c>
      <c r="C23" s="101" t="s">
        <v>142</v>
      </c>
      <c r="D23" s="29">
        <f t="shared" si="0"/>
        <v>18</v>
      </c>
      <c r="E23" s="18">
        <f t="shared" si="1"/>
        <v>4</v>
      </c>
      <c r="F23" s="40" t="s">
        <v>292</v>
      </c>
      <c r="G23" s="40"/>
      <c r="H23" s="40"/>
      <c r="I23" s="40"/>
      <c r="J23" s="40"/>
      <c r="K23" s="40"/>
      <c r="L23" s="40"/>
      <c r="M23" s="198"/>
      <c r="N23" s="198"/>
      <c r="O23" s="198"/>
      <c r="P23" s="198"/>
      <c r="Q23" s="198"/>
      <c r="R23" s="198"/>
      <c r="S23" s="40"/>
      <c r="T23" s="40"/>
      <c r="U23" s="40"/>
      <c r="V23" s="40"/>
      <c r="W23" s="40"/>
      <c r="X23" s="40"/>
      <c r="Y23" s="198"/>
      <c r="Z23" s="198"/>
      <c r="AA23" s="198"/>
      <c r="AB23" s="198"/>
      <c r="AC23" s="198"/>
      <c r="AD23" s="198"/>
      <c r="AE23" s="40"/>
      <c r="AF23" s="40"/>
      <c r="AG23" s="40"/>
      <c r="AH23" s="40"/>
      <c r="AI23" s="40"/>
      <c r="AJ23" s="40"/>
      <c r="AK23" s="198">
        <v>9</v>
      </c>
      <c r="AL23" s="198">
        <v>9</v>
      </c>
      <c r="AM23" s="198"/>
      <c r="AN23" s="198" t="s">
        <v>74</v>
      </c>
      <c r="AO23" s="198" t="s">
        <v>292</v>
      </c>
      <c r="AP23" s="198">
        <v>4</v>
      </c>
      <c r="AQ23" s="80"/>
    </row>
    <row r="24" spans="1:44" ht="17.5" customHeight="1" x14ac:dyDescent="0.25">
      <c r="A24" s="144" t="s">
        <v>22</v>
      </c>
      <c r="B24" s="36" t="s">
        <v>377</v>
      </c>
      <c r="C24" s="101" t="s">
        <v>117</v>
      </c>
      <c r="D24" s="29">
        <f t="shared" si="0"/>
        <v>27</v>
      </c>
      <c r="E24" s="18">
        <f t="shared" si="1"/>
        <v>5</v>
      </c>
      <c r="F24" s="40" t="s">
        <v>290</v>
      </c>
      <c r="G24" s="40"/>
      <c r="H24" s="40"/>
      <c r="I24" s="40"/>
      <c r="J24" s="40"/>
      <c r="K24" s="40"/>
      <c r="L24" s="40"/>
      <c r="M24" s="198"/>
      <c r="N24" s="198"/>
      <c r="O24" s="198"/>
      <c r="P24" s="198"/>
      <c r="Q24" s="198"/>
      <c r="R24" s="198"/>
      <c r="S24" s="40"/>
      <c r="T24" s="40"/>
      <c r="U24" s="40"/>
      <c r="V24" s="40"/>
      <c r="W24" s="40"/>
      <c r="X24" s="40"/>
      <c r="Y24" s="198"/>
      <c r="Z24" s="198"/>
      <c r="AA24" s="198"/>
      <c r="AB24" s="198"/>
      <c r="AC24" s="198"/>
      <c r="AD24" s="198"/>
      <c r="AE24" s="40"/>
      <c r="AF24" s="40"/>
      <c r="AG24" s="40"/>
      <c r="AH24" s="40"/>
      <c r="AI24" s="40"/>
      <c r="AJ24" s="40"/>
      <c r="AK24" s="198">
        <v>9</v>
      </c>
      <c r="AL24" s="198">
        <v>18</v>
      </c>
      <c r="AM24" s="198"/>
      <c r="AN24" s="198" t="s">
        <v>74</v>
      </c>
      <c r="AO24" s="198" t="s">
        <v>290</v>
      </c>
      <c r="AP24" s="198">
        <v>5</v>
      </c>
      <c r="AQ24" s="80"/>
    </row>
    <row r="25" spans="1:44" ht="25" x14ac:dyDescent="0.25">
      <c r="A25" s="144" t="s">
        <v>23</v>
      </c>
      <c r="B25" s="36" t="s">
        <v>378</v>
      </c>
      <c r="C25" s="101" t="s">
        <v>379</v>
      </c>
      <c r="D25" s="29">
        <f t="shared" si="0"/>
        <v>18</v>
      </c>
      <c r="E25" s="18">
        <f t="shared" si="1"/>
        <v>2</v>
      </c>
      <c r="F25" s="40" t="s">
        <v>65</v>
      </c>
      <c r="G25" s="40"/>
      <c r="H25" s="40"/>
      <c r="I25" s="40"/>
      <c r="J25" s="40"/>
      <c r="K25" s="40"/>
      <c r="L25" s="40"/>
      <c r="M25" s="198"/>
      <c r="N25" s="198"/>
      <c r="O25" s="198"/>
      <c r="P25" s="198"/>
      <c r="Q25" s="198"/>
      <c r="R25" s="198"/>
      <c r="S25" s="40"/>
      <c r="T25" s="40"/>
      <c r="U25" s="40"/>
      <c r="V25" s="40"/>
      <c r="W25" s="40"/>
      <c r="X25" s="40"/>
      <c r="Y25" s="198"/>
      <c r="Z25" s="198"/>
      <c r="AA25" s="198"/>
      <c r="AB25" s="198"/>
      <c r="AC25" s="198"/>
      <c r="AD25" s="198"/>
      <c r="AE25" s="40"/>
      <c r="AF25" s="40"/>
      <c r="AG25" s="40"/>
      <c r="AH25" s="40"/>
      <c r="AI25" s="40"/>
      <c r="AJ25" s="40"/>
      <c r="AK25" s="198">
        <v>18</v>
      </c>
      <c r="AL25" s="198" t="s">
        <v>74</v>
      </c>
      <c r="AM25" s="198"/>
      <c r="AN25" s="198" t="s">
        <v>74</v>
      </c>
      <c r="AO25" s="198" t="s">
        <v>380</v>
      </c>
      <c r="AP25" s="198">
        <v>2</v>
      </c>
      <c r="AQ25" s="80"/>
    </row>
    <row r="26" spans="1:44" ht="18" customHeight="1" x14ac:dyDescent="0.25">
      <c r="A26" s="495" t="s">
        <v>499</v>
      </c>
      <c r="B26" s="495"/>
      <c r="C26" s="495"/>
      <c r="D26" s="194">
        <f t="shared" ref="D26:J26" si="2">SUM(D7:D25)</f>
        <v>405</v>
      </c>
      <c r="E26" s="194">
        <f t="shared" si="2"/>
        <v>55</v>
      </c>
      <c r="F26" s="194">
        <f t="shared" si="2"/>
        <v>0</v>
      </c>
      <c r="G26" s="194">
        <f t="shared" si="2"/>
        <v>18</v>
      </c>
      <c r="H26" s="194">
        <f t="shared" si="2"/>
        <v>18</v>
      </c>
      <c r="I26" s="194">
        <f t="shared" si="2"/>
        <v>0</v>
      </c>
      <c r="J26" s="194">
        <f t="shared" si="2"/>
        <v>0</v>
      </c>
      <c r="K26" s="194" t="s">
        <v>128</v>
      </c>
      <c r="L26" s="194">
        <f>SUM(L7:L25)</f>
        <v>6</v>
      </c>
      <c r="M26" s="218">
        <f>SUM(M7:M25)</f>
        <v>9</v>
      </c>
      <c r="N26" s="218">
        <f>SUM(N7:N25)</f>
        <v>9</v>
      </c>
      <c r="O26" s="218">
        <f>SUM(O7:O25)</f>
        <v>0</v>
      </c>
      <c r="P26" s="218">
        <f>SUM(P7:P25)</f>
        <v>0</v>
      </c>
      <c r="Q26" s="218" t="s">
        <v>128</v>
      </c>
      <c r="R26" s="218">
        <f>SUM(R7:R25)</f>
        <v>3</v>
      </c>
      <c r="S26" s="194">
        <f>SUM(S7:S25)</f>
        <v>18</v>
      </c>
      <c r="T26" s="194">
        <f>SUM(T7:T25)</f>
        <v>36</v>
      </c>
      <c r="U26" s="194">
        <f>SUM(U7:U25)</f>
        <v>0</v>
      </c>
      <c r="V26" s="194">
        <f>SUM(V7:V25)</f>
        <v>0</v>
      </c>
      <c r="W26" s="194" t="s">
        <v>128</v>
      </c>
      <c r="X26" s="194">
        <f>SUM(X7:X25)</f>
        <v>8</v>
      </c>
      <c r="Y26" s="218">
        <f>SUM(Y7:Y25)</f>
        <v>27</v>
      </c>
      <c r="Z26" s="218">
        <f>SUM(Z7:Z25)</f>
        <v>45</v>
      </c>
      <c r="AA26" s="218">
        <f>SUM(AA7:AA25)</f>
        <v>36</v>
      </c>
      <c r="AB26" s="218">
        <f>SUM(AB7:AB25)</f>
        <v>18</v>
      </c>
      <c r="AC26" s="218" t="s">
        <v>128</v>
      </c>
      <c r="AD26" s="218">
        <f>SUM(AD7:AD25)</f>
        <v>15</v>
      </c>
      <c r="AE26" s="194">
        <f>SUM(AE7:AE25)</f>
        <v>18</v>
      </c>
      <c r="AF26" s="194">
        <f>SUM(AF7:AF25)</f>
        <v>36</v>
      </c>
      <c r="AG26" s="194">
        <f>SUM(AG7:AG25)</f>
        <v>36</v>
      </c>
      <c r="AH26" s="194">
        <f>SUM(AH7:AH25)</f>
        <v>18</v>
      </c>
      <c r="AI26" s="194" t="s">
        <v>128</v>
      </c>
      <c r="AJ26" s="194">
        <f>SUM(AJ7:AJ25)</f>
        <v>12</v>
      </c>
      <c r="AK26" s="218">
        <f>SUM(AK7:AK25)</f>
        <v>36</v>
      </c>
      <c r="AL26" s="218">
        <f>SUM(AL7:AL25)</f>
        <v>27</v>
      </c>
      <c r="AM26" s="218">
        <f>SUM(AM7:AM25)</f>
        <v>0</v>
      </c>
      <c r="AN26" s="218">
        <f>SUM(AN7:AN25)</f>
        <v>0</v>
      </c>
      <c r="AO26" s="218" t="s">
        <v>128</v>
      </c>
      <c r="AP26" s="218">
        <f>SUM(AP7:AP25)</f>
        <v>11</v>
      </c>
      <c r="AQ26" s="58">
        <f>SUM(G26:K26,M26:P26,S26:W26,Y26:AB26,AE26:AH26,AK26:AN26)</f>
        <v>405</v>
      </c>
      <c r="AR26">
        <f>L26+R26+X26+AD26+AJ26+AP26</f>
        <v>55</v>
      </c>
    </row>
    <row r="27" spans="1:44" ht="17.5" customHeight="1" x14ac:dyDescent="0.25">
      <c r="A27" s="464" t="s">
        <v>500</v>
      </c>
      <c r="B27" s="464"/>
      <c r="C27" s="464"/>
      <c r="D27" s="41"/>
      <c r="E27" s="41"/>
      <c r="F27" s="41"/>
      <c r="G27" s="41"/>
      <c r="H27" s="41"/>
      <c r="I27" s="41"/>
      <c r="J27" s="41"/>
      <c r="K27" s="41"/>
      <c r="L27" s="41"/>
      <c r="M27" s="86"/>
      <c r="N27" s="86"/>
      <c r="O27" s="86"/>
      <c r="P27" s="86"/>
      <c r="Q27" s="86"/>
      <c r="R27" s="86"/>
      <c r="S27" s="41"/>
      <c r="T27" s="41"/>
      <c r="U27" s="41"/>
      <c r="V27" s="41"/>
      <c r="W27" s="41"/>
      <c r="X27" s="41"/>
      <c r="Y27" s="86"/>
      <c r="Z27" s="86"/>
      <c r="AA27" s="86"/>
      <c r="AB27" s="86"/>
      <c r="AC27" s="86"/>
      <c r="AD27" s="86"/>
      <c r="AE27" s="41"/>
      <c r="AF27" s="41"/>
      <c r="AG27" s="41"/>
      <c r="AH27" s="41"/>
      <c r="AI27" s="41"/>
      <c r="AJ27" s="41"/>
      <c r="AK27" s="86"/>
      <c r="AL27" s="86"/>
      <c r="AM27" s="86"/>
      <c r="AN27" s="86"/>
      <c r="AO27" s="86"/>
      <c r="AP27" s="86"/>
      <c r="AQ27" s="80"/>
    </row>
    <row r="28" spans="1:44" ht="18.649999999999999" customHeight="1" x14ac:dyDescent="0.25">
      <c r="A28" s="144" t="s">
        <v>24</v>
      </c>
      <c r="B28" s="151" t="s">
        <v>395</v>
      </c>
      <c r="C28" s="150" t="s">
        <v>396</v>
      </c>
      <c r="D28" s="29">
        <f>SUM(G28:J28, M28:P28, S28:V28,Y28:AB28,AE28:AH28,AK28:AN28)</f>
        <v>36</v>
      </c>
      <c r="E28" s="18">
        <f>L28+R28+X28+AD28+AJ28+AP28</f>
        <v>6</v>
      </c>
      <c r="F28" s="141" t="s">
        <v>290</v>
      </c>
      <c r="G28" s="141"/>
      <c r="H28" s="141"/>
      <c r="I28" s="141"/>
      <c r="J28" s="141"/>
      <c r="K28" s="141"/>
      <c r="L28" s="141"/>
      <c r="M28" s="31">
        <v>18</v>
      </c>
      <c r="N28" s="31">
        <v>18</v>
      </c>
      <c r="O28" s="31"/>
      <c r="P28" s="31"/>
      <c r="Q28" s="31" t="s">
        <v>290</v>
      </c>
      <c r="R28" s="31">
        <v>6</v>
      </c>
      <c r="S28" s="141"/>
      <c r="T28" s="141"/>
      <c r="U28" s="141"/>
      <c r="V28" s="141"/>
      <c r="W28" s="141"/>
      <c r="X28" s="141"/>
      <c r="Y28" s="31"/>
      <c r="Z28" s="31"/>
      <c r="AA28" s="31"/>
      <c r="AB28" s="31"/>
      <c r="AC28" s="142"/>
      <c r="AD28" s="142"/>
      <c r="AE28" s="141"/>
      <c r="AF28" s="141"/>
      <c r="AG28" s="141"/>
      <c r="AH28" s="141"/>
      <c r="AI28" s="141"/>
      <c r="AJ28" s="141"/>
      <c r="AK28" s="142"/>
      <c r="AL28" s="31"/>
      <c r="AM28" s="31"/>
      <c r="AN28" s="31"/>
      <c r="AO28" s="31"/>
      <c r="AP28" s="31"/>
      <c r="AQ28" s="80"/>
    </row>
    <row r="29" spans="1:44" ht="18.649999999999999" customHeight="1" x14ac:dyDescent="0.25">
      <c r="A29" s="144" t="s">
        <v>25</v>
      </c>
      <c r="B29" s="151" t="s">
        <v>397</v>
      </c>
      <c r="C29" s="150" t="s">
        <v>398</v>
      </c>
      <c r="D29" s="29">
        <f t="shared" ref="D29:D34" si="3">SUM(G29:J29, M29:P29, S29:V29,Y29:AB29,AE29:AH29,AK29:AN29)</f>
        <v>18</v>
      </c>
      <c r="E29" s="18">
        <f t="shared" ref="E29:E34" si="4">L29+R29+X29+AD29+AJ29+AP29</f>
        <v>3</v>
      </c>
      <c r="F29" s="141" t="s">
        <v>292</v>
      </c>
      <c r="G29" s="144"/>
      <c r="H29" s="144"/>
      <c r="I29" s="144"/>
      <c r="J29" s="144"/>
      <c r="K29" s="144"/>
      <c r="L29" s="144"/>
      <c r="M29" s="198">
        <v>9</v>
      </c>
      <c r="N29" s="198">
        <v>9</v>
      </c>
      <c r="O29" s="198"/>
      <c r="P29" s="145"/>
      <c r="Q29" s="198" t="s">
        <v>399</v>
      </c>
      <c r="R29" s="198">
        <v>3</v>
      </c>
      <c r="S29" s="141"/>
      <c r="T29" s="141"/>
      <c r="U29" s="141"/>
      <c r="V29" s="141"/>
      <c r="W29" s="141"/>
      <c r="X29" s="141"/>
      <c r="Y29" s="31"/>
      <c r="Z29" s="31"/>
      <c r="AA29" s="31"/>
      <c r="AB29" s="31"/>
      <c r="AC29" s="142"/>
      <c r="AD29" s="142"/>
      <c r="AE29" s="141"/>
      <c r="AF29" s="141"/>
      <c r="AG29" s="141"/>
      <c r="AH29" s="141"/>
      <c r="AI29" s="141"/>
      <c r="AJ29" s="141"/>
      <c r="AK29" s="142"/>
      <c r="AL29" s="31"/>
      <c r="AM29" s="31"/>
      <c r="AN29" s="31"/>
      <c r="AO29" s="31"/>
      <c r="AP29" s="31"/>
      <c r="AQ29" s="80"/>
    </row>
    <row r="30" spans="1:44" ht="18.649999999999999" customHeight="1" x14ac:dyDescent="0.25">
      <c r="A30" s="144" t="s">
        <v>26</v>
      </c>
      <c r="B30" s="151" t="s">
        <v>400</v>
      </c>
      <c r="C30" s="150" t="s">
        <v>401</v>
      </c>
      <c r="D30" s="29">
        <f t="shared" si="3"/>
        <v>27</v>
      </c>
      <c r="E30" s="18">
        <f t="shared" si="4"/>
        <v>4</v>
      </c>
      <c r="F30" s="141" t="s">
        <v>292</v>
      </c>
      <c r="G30" s="141"/>
      <c r="H30" s="141"/>
      <c r="I30" s="141"/>
      <c r="J30" s="141"/>
      <c r="K30" s="141"/>
      <c r="L30" s="141"/>
      <c r="M30" s="31"/>
      <c r="N30" s="31"/>
      <c r="O30" s="31"/>
      <c r="P30" s="31"/>
      <c r="Q30" s="31"/>
      <c r="R30" s="31"/>
      <c r="S30" s="141">
        <v>9</v>
      </c>
      <c r="T30" s="141"/>
      <c r="U30" s="141">
        <v>18</v>
      </c>
      <c r="V30" s="39"/>
      <c r="W30" s="141" t="s">
        <v>292</v>
      </c>
      <c r="X30" s="141">
        <v>4</v>
      </c>
      <c r="Y30" s="31"/>
      <c r="Z30" s="31"/>
      <c r="AA30" s="31"/>
      <c r="AB30" s="31"/>
      <c r="AC30" s="31"/>
      <c r="AD30" s="142"/>
      <c r="AE30" s="141"/>
      <c r="AF30" s="141"/>
      <c r="AG30" s="141"/>
      <c r="AH30" s="141"/>
      <c r="AI30" s="141"/>
      <c r="AJ30" s="141"/>
      <c r="AK30" s="142"/>
      <c r="AL30" s="31"/>
      <c r="AM30" s="31"/>
      <c r="AN30" s="31"/>
      <c r="AO30" s="31"/>
      <c r="AP30" s="31"/>
      <c r="AQ30" s="80"/>
    </row>
    <row r="31" spans="1:44" ht="29.15" customHeight="1" x14ac:dyDescent="0.25">
      <c r="A31" s="144" t="s">
        <v>27</v>
      </c>
      <c r="B31" s="151" t="s">
        <v>402</v>
      </c>
      <c r="C31" s="150" t="s">
        <v>403</v>
      </c>
      <c r="D31" s="29">
        <f t="shared" si="3"/>
        <v>27</v>
      </c>
      <c r="E31" s="18">
        <f t="shared" si="4"/>
        <v>4</v>
      </c>
      <c r="F31" s="141" t="s">
        <v>292</v>
      </c>
      <c r="G31" s="141"/>
      <c r="H31" s="141"/>
      <c r="I31" s="141"/>
      <c r="J31" s="141"/>
      <c r="K31" s="141"/>
      <c r="L31" s="141"/>
      <c r="M31" s="31"/>
      <c r="N31" s="31"/>
      <c r="O31" s="31"/>
      <c r="P31" s="31"/>
      <c r="Q31" s="31"/>
      <c r="R31" s="31"/>
      <c r="S31" s="141"/>
      <c r="T31" s="141"/>
      <c r="U31" s="141"/>
      <c r="V31" s="146"/>
      <c r="W31" s="141"/>
      <c r="X31" s="40"/>
      <c r="Y31" s="31">
        <v>9</v>
      </c>
      <c r="Z31" s="31"/>
      <c r="AA31" s="31">
        <v>18</v>
      </c>
      <c r="AB31" s="31"/>
      <c r="AC31" s="31" t="s">
        <v>292</v>
      </c>
      <c r="AD31" s="198">
        <v>4</v>
      </c>
      <c r="AE31" s="141"/>
      <c r="AF31" s="141"/>
      <c r="AG31" s="141"/>
      <c r="AH31" s="141"/>
      <c r="AI31" s="141"/>
      <c r="AJ31" s="141"/>
      <c r="AK31" s="142"/>
      <c r="AL31" s="31"/>
      <c r="AM31" s="31"/>
      <c r="AN31" s="31"/>
      <c r="AO31" s="31"/>
      <c r="AP31" s="31"/>
      <c r="AQ31" s="80"/>
    </row>
    <row r="32" spans="1:44" ht="29.15" customHeight="1" x14ac:dyDescent="0.25">
      <c r="A32" s="144" t="s">
        <v>28</v>
      </c>
      <c r="B32" s="151" t="s">
        <v>404</v>
      </c>
      <c r="C32" s="150" t="s">
        <v>405</v>
      </c>
      <c r="D32" s="29">
        <f t="shared" si="3"/>
        <v>18</v>
      </c>
      <c r="E32" s="18">
        <f t="shared" si="4"/>
        <v>3</v>
      </c>
      <c r="F32" s="141" t="s">
        <v>65</v>
      </c>
      <c r="G32" s="141"/>
      <c r="H32" s="141"/>
      <c r="I32" s="141"/>
      <c r="J32" s="141"/>
      <c r="K32" s="141"/>
      <c r="L32" s="141"/>
      <c r="M32" s="31"/>
      <c r="N32" s="31"/>
      <c r="O32" s="31"/>
      <c r="P32" s="31"/>
      <c r="Q32" s="31"/>
      <c r="R32" s="31"/>
      <c r="S32" s="141"/>
      <c r="T32" s="141"/>
      <c r="U32" s="141"/>
      <c r="V32" s="146"/>
      <c r="W32" s="141"/>
      <c r="X32" s="40"/>
      <c r="Y32" s="31"/>
      <c r="Z32" s="31"/>
      <c r="AA32" s="31"/>
      <c r="AB32" s="31"/>
      <c r="AC32" s="31"/>
      <c r="AD32" s="198"/>
      <c r="AE32" s="141"/>
      <c r="AF32" s="141"/>
      <c r="AG32" s="141">
        <v>18</v>
      </c>
      <c r="AH32" s="141"/>
      <c r="AI32" s="141" t="s">
        <v>65</v>
      </c>
      <c r="AJ32" s="141">
        <v>3</v>
      </c>
      <c r="AK32" s="142"/>
      <c r="AL32" s="31"/>
      <c r="AM32" s="31"/>
      <c r="AN32" s="31"/>
      <c r="AO32" s="31"/>
      <c r="AP32" s="31"/>
      <c r="AQ32" s="80"/>
    </row>
    <row r="33" spans="1:46" ht="18.649999999999999" customHeight="1" x14ac:dyDescent="0.25">
      <c r="A33" s="144" t="s">
        <v>29</v>
      </c>
      <c r="B33" s="151" t="s">
        <v>406</v>
      </c>
      <c r="C33" s="150" t="s">
        <v>407</v>
      </c>
      <c r="D33" s="29">
        <f t="shared" si="3"/>
        <v>18</v>
      </c>
      <c r="E33" s="18">
        <f t="shared" si="4"/>
        <v>2</v>
      </c>
      <c r="F33" s="141" t="s">
        <v>65</v>
      </c>
      <c r="G33" s="144"/>
      <c r="H33" s="144"/>
      <c r="I33" s="144"/>
      <c r="J33" s="144"/>
      <c r="K33" s="144"/>
      <c r="L33" s="144"/>
      <c r="M33" s="147"/>
      <c r="N33" s="147"/>
      <c r="O33" s="147"/>
      <c r="P33" s="147"/>
      <c r="Q33" s="147"/>
      <c r="R33" s="147"/>
      <c r="S33" s="141"/>
      <c r="T33" s="141"/>
      <c r="U33" s="141"/>
      <c r="V33" s="141"/>
      <c r="W33" s="141"/>
      <c r="X33" s="141"/>
      <c r="Y33" s="31"/>
      <c r="Z33" s="31"/>
      <c r="AA33" s="31"/>
      <c r="AB33" s="31"/>
      <c r="AC33" s="31"/>
      <c r="AD33" s="31"/>
      <c r="AE33" s="148"/>
      <c r="AF33" s="148"/>
      <c r="AG33" s="40">
        <v>18</v>
      </c>
      <c r="AH33" s="39"/>
      <c r="AI33" s="39" t="s">
        <v>65</v>
      </c>
      <c r="AJ33" s="39">
        <v>2</v>
      </c>
      <c r="AK33" s="31"/>
      <c r="AL33" s="31"/>
      <c r="AM33" s="31"/>
      <c r="AN33" s="31"/>
      <c r="AO33" s="31"/>
      <c r="AP33" s="31"/>
      <c r="AQ33" s="80"/>
    </row>
    <row r="34" spans="1:46" ht="18.649999999999999" customHeight="1" x14ac:dyDescent="0.25">
      <c r="A34" s="144" t="s">
        <v>30</v>
      </c>
      <c r="B34" s="151" t="s">
        <v>408</v>
      </c>
      <c r="C34" s="150" t="s">
        <v>409</v>
      </c>
      <c r="D34" s="29">
        <f t="shared" si="3"/>
        <v>18</v>
      </c>
      <c r="E34" s="18">
        <f t="shared" si="4"/>
        <v>4</v>
      </c>
      <c r="F34" s="141" t="s">
        <v>65</v>
      </c>
      <c r="G34" s="144"/>
      <c r="H34" s="144"/>
      <c r="I34" s="144"/>
      <c r="J34" s="144"/>
      <c r="K34" s="144"/>
      <c r="L34" s="144"/>
      <c r="M34" s="147"/>
      <c r="N34" s="147"/>
      <c r="O34" s="147"/>
      <c r="P34" s="147"/>
      <c r="Q34" s="147"/>
      <c r="R34" s="147"/>
      <c r="S34" s="141"/>
      <c r="T34" s="141"/>
      <c r="U34" s="141"/>
      <c r="V34" s="141"/>
      <c r="W34" s="141"/>
      <c r="X34" s="141"/>
      <c r="Y34" s="31"/>
      <c r="Z34" s="31"/>
      <c r="AA34" s="31"/>
      <c r="AB34" s="31"/>
      <c r="AC34" s="31"/>
      <c r="AD34" s="31"/>
      <c r="AE34" s="141"/>
      <c r="AF34" s="141"/>
      <c r="AG34" s="141"/>
      <c r="AH34" s="141"/>
      <c r="AI34" s="141"/>
      <c r="AJ34" s="141"/>
      <c r="AK34" s="31"/>
      <c r="AL34" s="31"/>
      <c r="AM34" s="31">
        <v>18</v>
      </c>
      <c r="AN34" s="31"/>
      <c r="AO34" s="31" t="s">
        <v>65</v>
      </c>
      <c r="AP34" s="31">
        <v>4</v>
      </c>
      <c r="AQ34" s="80"/>
    </row>
    <row r="35" spans="1:46" ht="19.5" customHeight="1" x14ac:dyDescent="0.25">
      <c r="A35" s="495" t="s">
        <v>501</v>
      </c>
      <c r="B35" s="495"/>
      <c r="C35" s="495"/>
      <c r="D35" s="194">
        <f>SUM(D28:D34)</f>
        <v>162</v>
      </c>
      <c r="E35" s="194">
        <f>SUM(E28:E34)</f>
        <v>26</v>
      </c>
      <c r="F35" s="40">
        <f t="shared" ref="F35:AP35" si="5">SUM(F28:F34)</f>
        <v>0</v>
      </c>
      <c r="G35" s="40">
        <f t="shared" si="5"/>
        <v>0</v>
      </c>
      <c r="H35" s="40">
        <f t="shared" si="5"/>
        <v>0</v>
      </c>
      <c r="I35" s="40">
        <f t="shared" si="5"/>
        <v>0</v>
      </c>
      <c r="J35" s="40">
        <f t="shared" si="5"/>
        <v>0</v>
      </c>
      <c r="K35" s="40" t="s">
        <v>128</v>
      </c>
      <c r="L35" s="40">
        <f t="shared" si="5"/>
        <v>0</v>
      </c>
      <c r="M35" s="147">
        <f t="shared" si="5"/>
        <v>27</v>
      </c>
      <c r="N35" s="147">
        <f t="shared" si="5"/>
        <v>27</v>
      </c>
      <c r="O35" s="147">
        <f t="shared" si="5"/>
        <v>0</v>
      </c>
      <c r="P35" s="147">
        <f t="shared" si="5"/>
        <v>0</v>
      </c>
      <c r="Q35" s="147" t="s">
        <v>128</v>
      </c>
      <c r="R35" s="147">
        <f t="shared" si="5"/>
        <v>9</v>
      </c>
      <c r="S35" s="141">
        <f t="shared" si="5"/>
        <v>9</v>
      </c>
      <c r="T35" s="141">
        <f t="shared" si="5"/>
        <v>0</v>
      </c>
      <c r="U35" s="141">
        <f t="shared" si="5"/>
        <v>18</v>
      </c>
      <c r="V35" s="141">
        <f t="shared" si="5"/>
        <v>0</v>
      </c>
      <c r="W35" s="141" t="s">
        <v>128</v>
      </c>
      <c r="X35" s="141">
        <f t="shared" si="5"/>
        <v>4</v>
      </c>
      <c r="Y35" s="31">
        <f t="shared" si="5"/>
        <v>9</v>
      </c>
      <c r="Z35" s="31">
        <f t="shared" si="5"/>
        <v>0</v>
      </c>
      <c r="AA35" s="31">
        <f t="shared" si="5"/>
        <v>18</v>
      </c>
      <c r="AB35" s="31">
        <f t="shared" si="5"/>
        <v>0</v>
      </c>
      <c r="AC35" s="31" t="s">
        <v>128</v>
      </c>
      <c r="AD35" s="31">
        <f t="shared" si="5"/>
        <v>4</v>
      </c>
      <c r="AE35" s="141">
        <f t="shared" si="5"/>
        <v>0</v>
      </c>
      <c r="AF35" s="141">
        <f t="shared" si="5"/>
        <v>0</v>
      </c>
      <c r="AG35" s="141">
        <f t="shared" si="5"/>
        <v>36</v>
      </c>
      <c r="AH35" s="141">
        <f t="shared" si="5"/>
        <v>0</v>
      </c>
      <c r="AI35" s="141" t="s">
        <v>128</v>
      </c>
      <c r="AJ35" s="141">
        <f t="shared" si="5"/>
        <v>5</v>
      </c>
      <c r="AK35" s="31">
        <f t="shared" si="5"/>
        <v>0</v>
      </c>
      <c r="AL35" s="31">
        <f t="shared" si="5"/>
        <v>0</v>
      </c>
      <c r="AM35" s="31">
        <f t="shared" si="5"/>
        <v>18</v>
      </c>
      <c r="AN35" s="31">
        <f t="shared" si="5"/>
        <v>0</v>
      </c>
      <c r="AO35" s="198" t="s">
        <v>128</v>
      </c>
      <c r="AP35" s="31">
        <f t="shared" si="5"/>
        <v>4</v>
      </c>
      <c r="AQ35" s="80"/>
    </row>
    <row r="36" spans="1:46" ht="12.5" x14ac:dyDescent="0.25">
      <c r="A36" s="504" t="s">
        <v>527</v>
      </c>
      <c r="B36" s="504"/>
      <c r="C36" s="504"/>
      <c r="D36" s="485">
        <f>D26+D35</f>
        <v>567</v>
      </c>
      <c r="E36" s="485">
        <f>E26+E35</f>
        <v>81</v>
      </c>
      <c r="F36" s="497" t="s">
        <v>128</v>
      </c>
      <c r="G36" s="119">
        <f>G26+G35</f>
        <v>18</v>
      </c>
      <c r="H36" s="119">
        <f t="shared" ref="H36:AP36" si="6">H26+H35</f>
        <v>18</v>
      </c>
      <c r="I36" s="119">
        <f t="shared" si="6"/>
        <v>0</v>
      </c>
      <c r="J36" s="119">
        <f t="shared" si="6"/>
        <v>0</v>
      </c>
      <c r="K36" s="119" t="s">
        <v>128</v>
      </c>
      <c r="L36" s="119">
        <f t="shared" si="6"/>
        <v>6</v>
      </c>
      <c r="M36" s="147">
        <f t="shared" si="6"/>
        <v>36</v>
      </c>
      <c r="N36" s="147">
        <f t="shared" si="6"/>
        <v>36</v>
      </c>
      <c r="O36" s="147">
        <f t="shared" si="6"/>
        <v>0</v>
      </c>
      <c r="P36" s="147">
        <f t="shared" si="6"/>
        <v>0</v>
      </c>
      <c r="Q36" s="147" t="s">
        <v>128</v>
      </c>
      <c r="R36" s="147">
        <f t="shared" si="6"/>
        <v>12</v>
      </c>
      <c r="S36" s="141">
        <f t="shared" si="6"/>
        <v>27</v>
      </c>
      <c r="T36" s="141">
        <f t="shared" si="6"/>
        <v>36</v>
      </c>
      <c r="U36" s="141">
        <f t="shared" si="6"/>
        <v>18</v>
      </c>
      <c r="V36" s="141">
        <f t="shared" si="6"/>
        <v>0</v>
      </c>
      <c r="W36" s="141" t="s">
        <v>128</v>
      </c>
      <c r="X36" s="141">
        <f t="shared" si="6"/>
        <v>12</v>
      </c>
      <c r="Y36" s="31">
        <f t="shared" si="6"/>
        <v>36</v>
      </c>
      <c r="Z36" s="31">
        <f t="shared" si="6"/>
        <v>45</v>
      </c>
      <c r="AA36" s="31">
        <f t="shared" si="6"/>
        <v>54</v>
      </c>
      <c r="AB36" s="31">
        <f t="shared" si="6"/>
        <v>18</v>
      </c>
      <c r="AC36" s="31" t="s">
        <v>128</v>
      </c>
      <c r="AD36" s="31">
        <f t="shared" si="6"/>
        <v>19</v>
      </c>
      <c r="AE36" s="141">
        <f t="shared" si="6"/>
        <v>18</v>
      </c>
      <c r="AF36" s="141">
        <f t="shared" si="6"/>
        <v>36</v>
      </c>
      <c r="AG36" s="141">
        <f t="shared" si="6"/>
        <v>72</v>
      </c>
      <c r="AH36" s="141">
        <f t="shared" si="6"/>
        <v>18</v>
      </c>
      <c r="AI36" s="141" t="s">
        <v>128</v>
      </c>
      <c r="AJ36" s="141">
        <f t="shared" si="6"/>
        <v>17</v>
      </c>
      <c r="AK36" s="31">
        <f t="shared" si="6"/>
        <v>36</v>
      </c>
      <c r="AL36" s="31">
        <f t="shared" si="6"/>
        <v>27</v>
      </c>
      <c r="AM36" s="31">
        <f t="shared" si="6"/>
        <v>18</v>
      </c>
      <c r="AN36" s="31">
        <f t="shared" si="6"/>
        <v>0</v>
      </c>
      <c r="AO36" s="198" t="s">
        <v>128</v>
      </c>
      <c r="AP36" s="31">
        <f t="shared" si="6"/>
        <v>15</v>
      </c>
      <c r="AQ36" s="58">
        <f>SUM(G36:K36,M36:P36,S36:W36,Y36:AB36,AE36:AH36,AK36:AN36)</f>
        <v>567</v>
      </c>
      <c r="AR36">
        <f>L36+R36+X36+AD36+AJ36+AP36</f>
        <v>81</v>
      </c>
    </row>
    <row r="37" spans="1:46" ht="13" x14ac:dyDescent="0.2">
      <c r="A37" s="505"/>
      <c r="B37" s="505"/>
      <c r="C37" s="505"/>
      <c r="D37" s="496"/>
      <c r="E37" s="496"/>
      <c r="F37" s="498"/>
      <c r="G37" s="485">
        <f>SUM(G36:J36)</f>
        <v>36</v>
      </c>
      <c r="H37" s="485"/>
      <c r="I37" s="485"/>
      <c r="J37" s="485"/>
      <c r="K37" s="128"/>
      <c r="L37" s="128"/>
      <c r="M37" s="494">
        <f>SUM(M36:P36)</f>
        <v>72</v>
      </c>
      <c r="N37" s="494"/>
      <c r="O37" s="494"/>
      <c r="P37" s="494"/>
      <c r="Q37" s="130"/>
      <c r="R37" s="130"/>
      <c r="S37" s="485">
        <f>SUM(S36:V36)</f>
        <v>81</v>
      </c>
      <c r="T37" s="485"/>
      <c r="U37" s="485"/>
      <c r="V37" s="485"/>
      <c r="W37" s="128"/>
      <c r="X37" s="128"/>
      <c r="Y37" s="494">
        <f>SUM(Y36:AB36)</f>
        <v>153</v>
      </c>
      <c r="Z37" s="494"/>
      <c r="AA37" s="494"/>
      <c r="AB37" s="494"/>
      <c r="AC37" s="130"/>
      <c r="AD37" s="130"/>
      <c r="AE37" s="485">
        <f>SUM(AE36:AH36)</f>
        <v>144</v>
      </c>
      <c r="AF37" s="485"/>
      <c r="AG37" s="485"/>
      <c r="AH37" s="485"/>
      <c r="AI37" s="128"/>
      <c r="AJ37" s="128"/>
      <c r="AK37" s="494">
        <f>SUM(AK36:AN36)</f>
        <v>81</v>
      </c>
      <c r="AL37" s="494"/>
      <c r="AM37" s="494"/>
      <c r="AN37" s="494"/>
      <c r="AO37" s="130"/>
      <c r="AP37" s="130"/>
      <c r="AQ37" s="91">
        <f>G37+M37+S37+Y37+AE37+AK37</f>
        <v>567</v>
      </c>
      <c r="AR37" s="55"/>
      <c r="AS37" s="71"/>
      <c r="AT37" s="71"/>
    </row>
    <row r="38" spans="1:46" ht="10.5" x14ac:dyDescent="0.2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71"/>
      <c r="AR38" s="71"/>
      <c r="AS38" s="71"/>
      <c r="AT38" s="71"/>
    </row>
    <row r="39" spans="1:46" ht="10.5" x14ac:dyDescent="0.25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71"/>
      <c r="AR39" s="71"/>
      <c r="AS39" s="71"/>
      <c r="AT39" s="71"/>
    </row>
    <row r="40" spans="1:46" ht="10.5" x14ac:dyDescent="0.25">
      <c r="A40" s="95" t="s">
        <v>267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 t="s">
        <v>269</v>
      </c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71"/>
      <c r="AR40" s="71"/>
      <c r="AS40" s="71"/>
      <c r="AT40" s="71"/>
    </row>
    <row r="41" spans="1:46" ht="10.5" x14ac:dyDescent="0.2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 t="s">
        <v>268</v>
      </c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</row>
    <row r="42" spans="1:46" ht="10.5" x14ac:dyDescent="0.25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 t="s">
        <v>270</v>
      </c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</row>
    <row r="43" spans="1:46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</row>
  </sheetData>
  <mergeCells count="46">
    <mergeCell ref="A2:B2"/>
    <mergeCell ref="A3:A5"/>
    <mergeCell ref="B3:B5"/>
    <mergeCell ref="C3:C5"/>
    <mergeCell ref="AJ4:AJ5"/>
    <mergeCell ref="S3:X3"/>
    <mergeCell ref="G4:J4"/>
    <mergeCell ref="K4:K5"/>
    <mergeCell ref="L4:L5"/>
    <mergeCell ref="G3:L3"/>
    <mergeCell ref="M4:P4"/>
    <mergeCell ref="W4:W5"/>
    <mergeCell ref="Q4:Q5"/>
    <mergeCell ref="R4:R5"/>
    <mergeCell ref="AO4:AO5"/>
    <mergeCell ref="AK37:AN37"/>
    <mergeCell ref="A35:C35"/>
    <mergeCell ref="D36:D37"/>
    <mergeCell ref="E36:E37"/>
    <mergeCell ref="F36:F37"/>
    <mergeCell ref="G37:J37"/>
    <mergeCell ref="M37:P37"/>
    <mergeCell ref="A36:C37"/>
    <mergeCell ref="AC4:AC5"/>
    <mergeCell ref="AI4:AI5"/>
    <mergeCell ref="AE37:AH37"/>
    <mergeCell ref="Y4:AB4"/>
    <mergeCell ref="S37:V37"/>
    <mergeCell ref="Y37:AB37"/>
    <mergeCell ref="E3:E5"/>
    <mergeCell ref="A1:AP1"/>
    <mergeCell ref="A26:C26"/>
    <mergeCell ref="A6:C6"/>
    <mergeCell ref="A27:C27"/>
    <mergeCell ref="AP4:AP5"/>
    <mergeCell ref="AK3:AP3"/>
    <mergeCell ref="AK4:AN4"/>
    <mergeCell ref="S4:V4"/>
    <mergeCell ref="D3:D5"/>
    <mergeCell ref="AD4:AD5"/>
    <mergeCell ref="AE4:AH4"/>
    <mergeCell ref="F3:F5"/>
    <mergeCell ref="X4:X5"/>
    <mergeCell ref="M3:R3"/>
    <mergeCell ref="Y3:AD3"/>
    <mergeCell ref="AE3:AJ3"/>
  </mergeCells>
  <phoneticPr fontId="57" type="noConversion"/>
  <conditionalFormatting sqref="E7:E10 E12:E16 E18:E25">
    <cfRule type="cellIs" priority="6" stopIfTrue="1" operator="notEqual">
      <formula>C9</formula>
    </cfRule>
  </conditionalFormatting>
  <conditionalFormatting sqref="E7:E16 E18:E25">
    <cfRule type="cellIs" priority="5" stopIfTrue="1" operator="notEqual">
      <formula>C7</formula>
    </cfRule>
  </conditionalFormatting>
  <conditionalFormatting sqref="E28:E34">
    <cfRule type="cellIs" priority="3" stopIfTrue="1" operator="notEqual">
      <formula>C28</formula>
    </cfRule>
  </conditionalFormatting>
  <conditionalFormatting sqref="E28:E34">
    <cfRule type="cellIs" priority="4" stopIfTrue="1" operator="notEqual">
      <formula>C30</formula>
    </cfRule>
  </conditionalFormatting>
  <conditionalFormatting sqref="E11">
    <cfRule type="cellIs" priority="503" stopIfTrue="1" operator="notEqual">
      <formula>C24</formula>
    </cfRule>
  </conditionalFormatting>
  <conditionalFormatting sqref="E17">
    <cfRule type="cellIs" priority="2" stopIfTrue="1" operator="notEqual">
      <formula>C19</formula>
    </cfRule>
  </conditionalFormatting>
  <conditionalFormatting sqref="E17">
    <cfRule type="cellIs" priority="1" stopIfTrue="1" operator="notEqual">
      <formula>C17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45" fitToHeight="0" orientation="landscape" r:id="rId1"/>
  <headerFooter alignWithMargins="0">
    <oddHeader>&amp;LKIERUNEK: PEDAGOGIKA&amp;C&amp;"Arial,Pogrubiony"&amp;12P L A N   S T U D I Ó W    N I E S T A C J O N A R N Y C H&amp;R&amp;"Arial,Kursywa"Rekrutacja w roku akademickim 2017/2018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11</vt:i4>
      </vt:variant>
    </vt:vector>
  </HeadingPairs>
  <TitlesOfParts>
    <vt:vector size="21" baseType="lpstr">
      <vt:lpstr>Pegagogika_SP</vt:lpstr>
      <vt:lpstr>M1_AK</vt:lpstr>
      <vt:lpstr>M2_EEiTP</vt:lpstr>
      <vt:lpstr>M3_EEEiWNJO</vt:lpstr>
      <vt:lpstr>M4_EEiWEA</vt:lpstr>
      <vt:lpstr>M5_ISiEM</vt:lpstr>
      <vt:lpstr>M6_POWiP</vt:lpstr>
      <vt:lpstr>M7_RzPSM</vt:lpstr>
      <vt:lpstr>M8_RzPM</vt:lpstr>
      <vt:lpstr>M9_PRiMES</vt:lpstr>
      <vt:lpstr>M1_AK!Obszar_wydruku</vt:lpstr>
      <vt:lpstr>M2_EEiTP!Obszar_wydruku</vt:lpstr>
      <vt:lpstr>M3_EEEiWNJO!Obszar_wydruku</vt:lpstr>
      <vt:lpstr>M4_EEiWEA!Obszar_wydruku</vt:lpstr>
      <vt:lpstr>M5_ISiEM!Obszar_wydruku</vt:lpstr>
      <vt:lpstr>M6_POWiP!Obszar_wydruku</vt:lpstr>
      <vt:lpstr>M7_RzPSM!Obszar_wydruku</vt:lpstr>
      <vt:lpstr>M8_RzPM!Obszar_wydruku</vt:lpstr>
      <vt:lpstr>M9_PRiMES!Obszar_wydruku</vt:lpstr>
      <vt:lpstr>Pegagogika_SP!Obszar_wydruku</vt:lpstr>
      <vt:lpstr>Pegagogika_SP!Tytuły_wydruku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EK</cp:lastModifiedBy>
  <cp:lastPrinted>2017-05-30T10:25:52Z</cp:lastPrinted>
  <dcterms:created xsi:type="dcterms:W3CDTF">2007-11-19T19:29:36Z</dcterms:created>
  <dcterms:modified xsi:type="dcterms:W3CDTF">2018-04-09T18:43:13Z</dcterms:modified>
</cp:coreProperties>
</file>